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ancoamazoniacombr.sharepoint.com/sites/GEPAC_SITE/Documentos Compartilhados/COPOL/COPOL - GERAL/EDITAIS/2024/LICITAÇÃO ELETRÔNICA E/LE 00012024/"/>
    </mc:Choice>
  </mc:AlternateContent>
  <xr:revisionPtr revIDLastSave="0" documentId="8_{2BDD30BD-2A03-4DA0-919C-D0DB5904F27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rçBaseCCBA" sheetId="1" r:id="rId1"/>
    <sheet name="OrçSimplificado" sheetId="3" r:id="rId2"/>
    <sheet name="ComposiçãoBasa" sheetId="2" r:id="rId3"/>
  </sheets>
  <externalReferences>
    <externalReference r:id="rId4"/>
  </externalReferences>
  <definedNames>
    <definedName name="_xlnm.Print_Area" localSheetId="0">OrçBaseCCBA!$B$2:$M$14</definedName>
    <definedName name="figura">'[1]DESC SERVIÇOS'!#REF!</definedName>
    <definedName name="Fornecimento_e_instalação_de_caixa_coletora_de_objetos__com_antifurto_em_acrílico_incolor_e_transparente_de_6mm_de_espec._de_40_x_30cm__A_contratada_deverá_fornecer_e_instalar_uma_Caixa_coletora_de_objetos__com_proteção_antifurto__em_acrílico__para_a_PGDM">'[1]DESC SERVIÇOS'!#REF!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1" i="1" l="1"/>
  <c r="L575" i="2"/>
  <c r="L576" i="2" s="1"/>
  <c r="L574" i="2" s="1"/>
  <c r="K575" i="2"/>
  <c r="L570" i="2"/>
  <c r="K569" i="2"/>
  <c r="L569" i="2"/>
  <c r="K568" i="2"/>
  <c r="L567" i="2"/>
  <c r="L566" i="2"/>
  <c r="K566" i="2"/>
  <c r="L565" i="2"/>
  <c r="K565" i="2"/>
  <c r="L564" i="2"/>
  <c r="K564" i="2"/>
  <c r="M564" i="2" s="1"/>
  <c r="L563" i="2"/>
  <c r="K562" i="2"/>
  <c r="M562" i="2" s="1"/>
  <c r="L562" i="2"/>
  <c r="K561" i="2"/>
  <c r="L560" i="2"/>
  <c r="L559" i="2"/>
  <c r="K559" i="2"/>
  <c r="L558" i="2"/>
  <c r="K558" i="2"/>
  <c r="M559" i="2" l="1"/>
  <c r="M569" i="2"/>
  <c r="K576" i="2"/>
  <c r="K574" i="2" s="1"/>
  <c r="M574" i="2" s="1"/>
  <c r="M575" i="2"/>
  <c r="M576" i="2" s="1"/>
  <c r="M566" i="2"/>
  <c r="M558" i="2"/>
  <c r="M565" i="2"/>
  <c r="L568" i="2"/>
  <c r="M568" i="2" s="1"/>
  <c r="L561" i="2"/>
  <c r="K563" i="2"/>
  <c r="M563" i="2" s="1"/>
  <c r="K570" i="2"/>
  <c r="M570" i="2" s="1"/>
  <c r="K560" i="2"/>
  <c r="M560" i="2" s="1"/>
  <c r="K567" i="2"/>
  <c r="M567" i="2" s="1"/>
  <c r="E33" i="3"/>
  <c r="E32" i="3"/>
  <c r="E31" i="3"/>
  <c r="E30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L571" i="2" l="1"/>
  <c r="L557" i="2" s="1"/>
  <c r="M561" i="2"/>
  <c r="M571" i="2" s="1"/>
  <c r="K571" i="2"/>
  <c r="K557" i="2" s="1"/>
  <c r="M557" i="2" s="1"/>
  <c r="L9" i="1"/>
  <c r="J17" i="1"/>
  <c r="K17" i="1"/>
  <c r="J18" i="1"/>
  <c r="K18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9" i="1"/>
  <c r="K179" i="1"/>
  <c r="J180" i="1"/>
  <c r="K180" i="1"/>
  <c r="J181" i="1"/>
  <c r="K181" i="1"/>
  <c r="J183" i="1"/>
  <c r="K183" i="1"/>
  <c r="J184" i="1"/>
  <c r="K184" i="1"/>
  <c r="J185" i="1"/>
  <c r="K185" i="1"/>
  <c r="J187" i="1"/>
  <c r="K187" i="1"/>
  <c r="J188" i="1"/>
  <c r="K188" i="1"/>
  <c r="J189" i="1"/>
  <c r="K189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7" i="1"/>
  <c r="K227" i="1"/>
  <c r="J228" i="1"/>
  <c r="K228" i="1"/>
  <c r="J229" i="1"/>
  <c r="K229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9" i="1"/>
  <c r="K239" i="1"/>
  <c r="J240" i="1"/>
  <c r="K240" i="1"/>
  <c r="J241" i="1"/>
  <c r="K241" i="1"/>
  <c r="J242" i="1"/>
  <c r="K242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1" i="1"/>
  <c r="K271" i="1"/>
  <c r="J272" i="1"/>
  <c r="K272" i="1"/>
  <c r="J273" i="1"/>
  <c r="K273" i="1"/>
  <c r="J274" i="1"/>
  <c r="K274" i="1"/>
  <c r="J275" i="1"/>
  <c r="K275" i="1"/>
  <c r="J276" i="1"/>
  <c r="K276" i="1"/>
  <c r="J277" i="1"/>
  <c r="K277" i="1"/>
  <c r="J278" i="1"/>
  <c r="K278" i="1"/>
  <c r="J279" i="1"/>
  <c r="K279" i="1"/>
  <c r="J280" i="1"/>
  <c r="K280" i="1"/>
  <c r="J281" i="1"/>
  <c r="K281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4" i="1"/>
  <c r="K304" i="1"/>
  <c r="J305" i="1"/>
  <c r="K305" i="1"/>
  <c r="J306" i="1"/>
  <c r="K306" i="1"/>
  <c r="J307" i="1"/>
  <c r="K307" i="1"/>
  <c r="J308" i="1"/>
  <c r="K308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64" i="1"/>
  <c r="K364" i="1"/>
  <c r="J365" i="1"/>
  <c r="K365" i="1"/>
  <c r="J367" i="1"/>
  <c r="K367" i="1"/>
  <c r="J368" i="1"/>
  <c r="K368" i="1"/>
  <c r="J370" i="1"/>
  <c r="K370" i="1"/>
  <c r="J371" i="1"/>
  <c r="K371" i="1"/>
  <c r="J372" i="1"/>
  <c r="K372" i="1"/>
  <c r="J373" i="1"/>
  <c r="K373" i="1"/>
  <c r="J375" i="1"/>
  <c r="K375" i="1"/>
  <c r="J376" i="1"/>
  <c r="K376" i="1"/>
  <c r="J377" i="1"/>
  <c r="K377" i="1"/>
  <c r="J378" i="1"/>
  <c r="K378" i="1"/>
  <c r="J380" i="1"/>
  <c r="K380" i="1"/>
  <c r="J381" i="1"/>
  <c r="K16" i="1"/>
  <c r="J16" i="1"/>
  <c r="G12" i="1"/>
  <c r="E12" i="1"/>
  <c r="G11" i="1"/>
  <c r="E10" i="1"/>
  <c r="E9" i="1"/>
  <c r="E11" i="3" s="1"/>
  <c r="E8" i="1"/>
  <c r="E10" i="3" s="1"/>
  <c r="L6" i="1"/>
  <c r="H11" i="3" s="1"/>
  <c r="L361" i="1" l="1"/>
  <c r="L273" i="1"/>
  <c r="L249" i="1"/>
  <c r="L241" i="1"/>
  <c r="L217" i="1"/>
  <c r="L201" i="1"/>
  <c r="L185" i="1"/>
  <c r="L65" i="1"/>
  <c r="K384" i="1"/>
  <c r="K385" i="1" s="1"/>
  <c r="L106" i="1"/>
  <c r="L57" i="1"/>
  <c r="L49" i="1"/>
  <c r="L37" i="1"/>
  <c r="J384" i="1"/>
  <c r="J385" i="1" s="1"/>
  <c r="L350" i="1"/>
  <c r="L344" i="1"/>
  <c r="L334" i="1"/>
  <c r="L326" i="1"/>
  <c r="L318" i="1"/>
  <c r="L270" i="1"/>
  <c r="L268" i="1"/>
  <c r="L266" i="1"/>
  <c r="L260" i="1"/>
  <c r="L256" i="1"/>
  <c r="L252" i="1"/>
  <c r="L244" i="1"/>
  <c r="L218" i="1"/>
  <c r="L162" i="1"/>
  <c r="L154" i="1"/>
  <c r="L66" i="1"/>
  <c r="L381" i="1"/>
  <c r="L137" i="1"/>
  <c r="L97" i="1"/>
  <c r="L89" i="1"/>
  <c r="L349" i="1"/>
  <c r="L341" i="1"/>
  <c r="L337" i="1"/>
  <c r="L17" i="1"/>
  <c r="L81" i="1"/>
  <c r="L380" i="1"/>
  <c r="L310" i="1"/>
  <c r="L306" i="1"/>
  <c r="L276" i="1"/>
  <c r="L234" i="1"/>
  <c r="L146" i="1"/>
  <c r="L104" i="1"/>
  <c r="L16" i="1"/>
  <c r="L333" i="1"/>
  <c r="L329" i="1"/>
  <c r="L327" i="1"/>
  <c r="L325" i="1"/>
  <c r="L210" i="1"/>
  <c r="L202" i="1"/>
  <c r="L200" i="1"/>
  <c r="L170" i="1"/>
  <c r="L58" i="1"/>
  <c r="L50" i="1"/>
  <c r="L34" i="1"/>
  <c r="L378" i="1"/>
  <c r="L229" i="1"/>
  <c r="L227" i="1"/>
  <c r="L225" i="1"/>
  <c r="L165" i="1"/>
  <c r="L163" i="1"/>
  <c r="L161" i="1"/>
  <c r="L155" i="1"/>
  <c r="L121" i="1"/>
  <c r="L113" i="1"/>
  <c r="L21" i="1"/>
  <c r="L356" i="1"/>
  <c r="L317" i="1"/>
  <c r="L313" i="1"/>
  <c r="L242" i="1"/>
  <c r="L221" i="1"/>
  <c r="L129" i="1"/>
  <c r="L125" i="1"/>
  <c r="L96" i="1"/>
  <c r="L90" i="1"/>
  <c r="L26" i="1"/>
  <c r="L22" i="1"/>
  <c r="L373" i="1"/>
  <c r="L340" i="1"/>
  <c r="L338" i="1"/>
  <c r="L332" i="1"/>
  <c r="L305" i="1"/>
  <c r="L301" i="1"/>
  <c r="L299" i="1"/>
  <c r="L297" i="1"/>
  <c r="L293" i="1"/>
  <c r="L289" i="1"/>
  <c r="L232" i="1"/>
  <c r="L209" i="1"/>
  <c r="L195" i="1"/>
  <c r="L193" i="1"/>
  <c r="L189" i="1"/>
  <c r="L187" i="1"/>
  <c r="L160" i="1"/>
  <c r="L101" i="1"/>
  <c r="L99" i="1"/>
  <c r="L74" i="1"/>
  <c r="L41" i="1"/>
  <c r="L29" i="1"/>
  <c r="L362" i="1"/>
  <c r="L358" i="1"/>
  <c r="L354" i="1"/>
  <c r="L342" i="1"/>
  <c r="L319" i="1"/>
  <c r="L311" i="1"/>
  <c r="L219" i="1"/>
  <c r="L145" i="1"/>
  <c r="L123" i="1"/>
  <c r="L30" i="1"/>
  <c r="L345" i="1"/>
  <c r="L343" i="1"/>
  <c r="L324" i="1"/>
  <c r="L322" i="1"/>
  <c r="L304" i="1"/>
  <c r="L302" i="1"/>
  <c r="L300" i="1"/>
  <c r="L296" i="1"/>
  <c r="L294" i="1"/>
  <c r="L288" i="1"/>
  <c r="L284" i="1"/>
  <c r="L280" i="1"/>
  <c r="L278" i="1"/>
  <c r="L265" i="1"/>
  <c r="L261" i="1"/>
  <c r="L224" i="1"/>
  <c r="L194" i="1"/>
  <c r="L153" i="1"/>
  <c r="L138" i="1"/>
  <c r="L136" i="1"/>
  <c r="L130" i="1"/>
  <c r="L122" i="1"/>
  <c r="L114" i="1"/>
  <c r="L98" i="1"/>
  <c r="L93" i="1"/>
  <c r="L91" i="1"/>
  <c r="L73" i="1"/>
  <c r="L25" i="1"/>
  <c r="L363" i="1"/>
  <c r="L285" i="1"/>
  <c r="L283" i="1"/>
  <c r="L281" i="1"/>
  <c r="L279" i="1"/>
  <c r="L277" i="1"/>
  <c r="L275" i="1"/>
  <c r="L257" i="1"/>
  <c r="L255" i="1"/>
  <c r="L253" i="1"/>
  <c r="L251" i="1"/>
  <c r="L245" i="1"/>
  <c r="L240" i="1"/>
  <c r="L216" i="1"/>
  <c r="L205" i="1"/>
  <c r="L181" i="1"/>
  <c r="L179" i="1"/>
  <c r="L176" i="1"/>
  <c r="L141" i="1"/>
  <c r="L139" i="1"/>
  <c r="L117" i="1"/>
  <c r="L115" i="1"/>
  <c r="L112" i="1"/>
  <c r="L88" i="1"/>
  <c r="L77" i="1"/>
  <c r="L75" i="1"/>
  <c r="L72" i="1"/>
  <c r="L61" i="1"/>
  <c r="L59" i="1"/>
  <c r="L56" i="1"/>
  <c r="L45" i="1"/>
  <c r="L40" i="1"/>
  <c r="L18" i="1"/>
  <c r="L377" i="1"/>
  <c r="L375" i="1"/>
  <c r="L372" i="1"/>
  <c r="L370" i="1"/>
  <c r="L353" i="1"/>
  <c r="L351" i="1"/>
  <c r="L348" i="1"/>
  <c r="L346" i="1"/>
  <c r="L335" i="1"/>
  <c r="L330" i="1"/>
  <c r="L321" i="1"/>
  <c r="L316" i="1"/>
  <c r="L314" i="1"/>
  <c r="L290" i="1"/>
  <c r="L197" i="1"/>
  <c r="L192" i="1"/>
  <c r="L157" i="1"/>
  <c r="L133" i="1"/>
  <c r="L131" i="1"/>
  <c r="L128" i="1"/>
  <c r="L274" i="1"/>
  <c r="L237" i="1"/>
  <c r="L235" i="1"/>
  <c r="L233" i="1"/>
  <c r="L213" i="1"/>
  <c r="L211" i="1"/>
  <c r="L208" i="1"/>
  <c r="L184" i="1"/>
  <c r="L173" i="1"/>
  <c r="L171" i="1"/>
  <c r="L169" i="1"/>
  <c r="L149" i="1"/>
  <c r="L147" i="1"/>
  <c r="L144" i="1"/>
  <c r="L120" i="1"/>
  <c r="L109" i="1"/>
  <c r="L107" i="1"/>
  <c r="L105" i="1"/>
  <c r="L85" i="1"/>
  <c r="L83" i="1"/>
  <c r="L80" i="1"/>
  <c r="L69" i="1"/>
  <c r="L67" i="1"/>
  <c r="L64" i="1"/>
  <c r="L53" i="1"/>
  <c r="L51" i="1"/>
  <c r="L48" i="1"/>
  <c r="L376" i="1"/>
  <c r="L371" i="1"/>
  <c r="L364" i="1"/>
  <c r="L355" i="1"/>
  <c r="L347" i="1"/>
  <c r="L339" i="1"/>
  <c r="L336" i="1"/>
  <c r="L331" i="1"/>
  <c r="L328" i="1"/>
  <c r="L323" i="1"/>
  <c r="L320" i="1"/>
  <c r="L315" i="1"/>
  <c r="L312" i="1"/>
  <c r="L307" i="1"/>
  <c r="L298" i="1"/>
  <c r="L291" i="1"/>
  <c r="L282" i="1"/>
  <c r="L269" i="1"/>
  <c r="L267" i="1"/>
  <c r="L258" i="1"/>
  <c r="L33" i="1"/>
  <c r="L367" i="1"/>
  <c r="L365" i="1"/>
  <c r="L360" i="1"/>
  <c r="L308" i="1"/>
  <c r="L292" i="1"/>
  <c r="L287" i="1"/>
  <c r="L272" i="1"/>
  <c r="L246" i="1"/>
  <c r="L214" i="1"/>
  <c r="L198" i="1"/>
  <c r="L166" i="1"/>
  <c r="L150" i="1"/>
  <c r="L134" i="1"/>
  <c r="L102" i="1"/>
  <c r="L86" i="1"/>
  <c r="L70" i="1"/>
  <c r="L54" i="1"/>
  <c r="L38" i="1"/>
  <c r="L368" i="1"/>
  <c r="L359" i="1"/>
  <c r="O569" i="2" s="1"/>
  <c r="L295" i="1"/>
  <c r="L286" i="1"/>
  <c r="L222" i="1"/>
  <c r="L206" i="1"/>
  <c r="L174" i="1"/>
  <c r="L158" i="1"/>
  <c r="L142" i="1"/>
  <c r="L126" i="1"/>
  <c r="L110" i="1"/>
  <c r="L94" i="1"/>
  <c r="L78" i="1"/>
  <c r="L62" i="1"/>
  <c r="L46" i="1"/>
  <c r="L31" i="1"/>
  <c r="L28" i="1"/>
  <c r="L23" i="1"/>
  <c r="L20" i="1"/>
  <c r="L263" i="1"/>
  <c r="L254" i="1"/>
  <c r="L247" i="1"/>
  <c r="L239" i="1"/>
  <c r="L236" i="1"/>
  <c r="L231" i="1"/>
  <c r="L228" i="1"/>
  <c r="L223" i="1"/>
  <c r="L220" i="1"/>
  <c r="L212" i="1"/>
  <c r="L207" i="1"/>
  <c r="L204" i="1"/>
  <c r="L199" i="1"/>
  <c r="L196" i="1"/>
  <c r="L188" i="1"/>
  <c r="L183" i="1"/>
  <c r="L180" i="1"/>
  <c r="L175" i="1"/>
  <c r="L172" i="1"/>
  <c r="L167" i="1"/>
  <c r="L164" i="1"/>
  <c r="L156" i="1"/>
  <c r="L148" i="1"/>
  <c r="L143" i="1"/>
  <c r="L140" i="1"/>
  <c r="L135" i="1"/>
  <c r="L132" i="1"/>
  <c r="L127" i="1"/>
  <c r="L124" i="1"/>
  <c r="L119" i="1"/>
  <c r="L116" i="1"/>
  <c r="L111" i="1"/>
  <c r="L108" i="1"/>
  <c r="L103" i="1"/>
  <c r="L100" i="1"/>
  <c r="L95" i="1"/>
  <c r="L92" i="1"/>
  <c r="L87" i="1"/>
  <c r="L84" i="1"/>
  <c r="L79" i="1"/>
  <c r="L76" i="1"/>
  <c r="L71" i="1"/>
  <c r="L68" i="1"/>
  <c r="L63" i="1"/>
  <c r="L60" i="1"/>
  <c r="L55" i="1"/>
  <c r="L52" i="1"/>
  <c r="L47" i="1"/>
  <c r="L44" i="1"/>
  <c r="L39" i="1"/>
  <c r="L271" i="1"/>
  <c r="L264" i="1"/>
  <c r="L262" i="1"/>
  <c r="L259" i="1"/>
  <c r="L250" i="1"/>
  <c r="L248" i="1"/>
  <c r="L35" i="1"/>
  <c r="L32" i="1"/>
  <c r="L27" i="1"/>
  <c r="L24" i="1"/>
  <c r="L352" i="1"/>
  <c r="L384" i="1" l="1"/>
  <c r="L385" i="1" s="1"/>
  <c r="M369" i="1"/>
  <c r="G31" i="3" s="1"/>
  <c r="M366" i="1"/>
  <c r="G30" i="3" s="1"/>
  <c r="M357" i="1"/>
  <c r="G29" i="3" s="1"/>
  <c r="M309" i="1"/>
  <c r="G28" i="3" s="1"/>
  <c r="M238" i="1"/>
  <c r="G25" i="3" s="1"/>
  <c r="M303" i="1"/>
  <c r="G27" i="3" s="1"/>
  <c r="M243" i="1"/>
  <c r="G26" i="3" s="1"/>
  <c r="M230" i="1"/>
  <c r="G24" i="3" s="1"/>
  <c r="M226" i="1"/>
  <c r="G23" i="3" s="1"/>
  <c r="M190" i="1"/>
  <c r="G22" i="3" s="1"/>
  <c r="M177" i="1"/>
  <c r="G21" i="3" s="1"/>
  <c r="M151" i="1"/>
  <c r="G20" i="3" s="1"/>
  <c r="M42" i="1"/>
  <c r="G19" i="3" s="1"/>
  <c r="M36" i="1"/>
  <c r="G18" i="3" s="1"/>
  <c r="M19" i="1"/>
  <c r="G17" i="3" s="1"/>
  <c r="M374" i="1"/>
  <c r="G32" i="3" s="1"/>
  <c r="M15" i="1"/>
  <c r="M379" i="1"/>
  <c r="G33" i="3" s="1"/>
  <c r="K386" i="1"/>
  <c r="J386" i="1"/>
  <c r="G16" i="3" l="1"/>
  <c r="M384" i="1"/>
  <c r="G34" i="3" s="1"/>
  <c r="G36" i="3" s="1"/>
  <c r="L386" i="1"/>
  <c r="G35" i="3"/>
  <c r="L8" i="1"/>
  <c r="H33" i="3" l="1"/>
  <c r="H19" i="3"/>
  <c r="H20" i="3"/>
  <c r="H25" i="3"/>
  <c r="H30" i="3"/>
  <c r="H21" i="3"/>
  <c r="H26" i="3"/>
  <c r="H32" i="3"/>
  <c r="H17" i="3"/>
  <c r="H22" i="3"/>
  <c r="H28" i="3"/>
  <c r="H18" i="3"/>
  <c r="H24" i="3"/>
  <c r="H29" i="3"/>
  <c r="H16" i="3"/>
  <c r="H23" i="3"/>
  <c r="H31" i="3"/>
  <c r="H27" i="3"/>
  <c r="E11" i="1" l="1"/>
  <c r="L7" i="1"/>
  <c r="L5" i="1"/>
  <c r="L10" i="1" l="1"/>
</calcChain>
</file>

<file path=xl/sharedStrings.xml><?xml version="1.0" encoding="utf-8"?>
<sst xmlns="http://schemas.openxmlformats.org/spreadsheetml/2006/main" count="4080" uniqueCount="1377">
  <si>
    <t>BANCO DA AMAZÔNIA</t>
  </si>
  <si>
    <t>GESES – Gerência Executiva de Operações de Serviços, Patrimônio e Suprimentos</t>
  </si>
  <si>
    <t>REGIÃO</t>
  </si>
  <si>
    <t>COMAP – Coordenadoria de Manutenção Patrimonial e Predial</t>
  </si>
  <si>
    <t>DATA</t>
  </si>
  <si>
    <t>Orçamento Sintético Global</t>
  </si>
  <si>
    <t>TAXA</t>
  </si>
  <si>
    <t>OBRA :</t>
  </si>
  <si>
    <t>valor global</t>
  </si>
  <si>
    <t>ORÇAMENTO :</t>
  </si>
  <si>
    <t>Área construida</t>
  </si>
  <si>
    <t xml:space="preserve">LOCAL : </t>
  </si>
  <si>
    <t>R$/m²</t>
  </si>
  <si>
    <t>BASE:</t>
  </si>
  <si>
    <t>PREÇO(R$) UNIT</t>
  </si>
  <si>
    <t>PREÇO TOTAL (R$)</t>
  </si>
  <si>
    <t>ITEM</t>
  </si>
  <si>
    <t>BASE</t>
  </si>
  <si>
    <t>CÓDIGO</t>
  </si>
  <si>
    <t>DESCRIÇÃO</t>
  </si>
  <si>
    <t>UNID</t>
  </si>
  <si>
    <t>QUANT.</t>
  </si>
  <si>
    <t>MAT. (R$)</t>
  </si>
  <si>
    <t>M.O.  (R$)</t>
  </si>
  <si>
    <t>M.O. (R$)</t>
  </si>
  <si>
    <t>TOTAL POR ITEM (R$)</t>
  </si>
  <si>
    <t>1.0</t>
  </si>
  <si>
    <t xml:space="preserve"> </t>
  </si>
  <si>
    <t>SERVIÇOS GERAIS</t>
  </si>
  <si>
    <t>-</t>
  </si>
  <si>
    <t/>
  </si>
  <si>
    <t>1.1</t>
  </si>
  <si>
    <t>BASA</t>
  </si>
  <si>
    <t>C321-BASA-SINAPI</t>
  </si>
  <si>
    <t>ADMINISTRAÇÃO DIRETA (NO LOCAL) DE OBRA OU SERVIÇO DE ENGENHARIA DE GRANDE PORTE - MESTRE DE OBRA E PROFISSIONAL COM FORMAÇÃO EM ENGENHARIA OU ARQUITETURA</t>
  </si>
  <si>
    <t>MÊS</t>
  </si>
  <si>
    <t>1.2</t>
  </si>
  <si>
    <t xml:space="preserve">C04-BB-SEDOP-011170 </t>
  </si>
  <si>
    <t xml:space="preserve">DESPESAS LEGAIS ACIMA DE R$ 15.000,00 (CREA E PREFEITURA) </t>
  </si>
  <si>
    <t>VB</t>
  </si>
  <si>
    <t>1.3</t>
  </si>
  <si>
    <t>C324-BASA</t>
  </si>
  <si>
    <t>MOBILIZAÇÃO - (GRANDE DISTÂNCIA -ACIMA DE 30KM)</t>
  </si>
  <si>
    <t>UND</t>
  </si>
  <si>
    <t>2.0</t>
  </si>
  <si>
    <t>PROJETO EXECUTIVO</t>
  </si>
  <si>
    <t>2.1</t>
  </si>
  <si>
    <t>C375-BASA</t>
  </si>
  <si>
    <t>Vistoria "in loco" para levantamentos necessários a elaboração dos projetos.</t>
  </si>
  <si>
    <t>2.2</t>
  </si>
  <si>
    <t>C376-BASA</t>
  </si>
  <si>
    <t>Elaboração do ante-projeto Arquitetônico básico, incluindo planta baixa, planta baixa convencionada , planta de layout, planta de cobertura, seções, elevações, planta de situação e locação.</t>
  </si>
  <si>
    <t>M2</t>
  </si>
  <si>
    <t>2.3</t>
  </si>
  <si>
    <t>C78-BASA</t>
  </si>
  <si>
    <t>Elaboração do Projeto Arquitetônico excutivo, incluindo planta baixa, planta baixa convencionada, planta de layout, planta de interiores, planta de paginação de piso e de forro, seções, elevações, planta de situação e locação.</t>
  </si>
  <si>
    <t>2.4</t>
  </si>
  <si>
    <t>C77-BASA</t>
  </si>
  <si>
    <t>Elaboração do Projeto Estrutural</t>
  </si>
  <si>
    <t>2.5</t>
  </si>
  <si>
    <t>C377-BASA</t>
  </si>
  <si>
    <t>Elaboração do Projeto básico de Acessibilidade</t>
  </si>
  <si>
    <t>2.6</t>
  </si>
  <si>
    <t>C378-BASA</t>
  </si>
  <si>
    <t>Elaboração do Projeto básico de Paisagismo</t>
  </si>
  <si>
    <t>2.7</t>
  </si>
  <si>
    <t>C379-BASA</t>
  </si>
  <si>
    <t>Elaboração do Projeto básico de Identidade Visual</t>
  </si>
  <si>
    <t>2.8</t>
  </si>
  <si>
    <t>C79-BASA</t>
  </si>
  <si>
    <t xml:space="preserve">Elaboração do Projeto básico de Instalações Hidrossanitárias </t>
  </si>
  <si>
    <t>2.9</t>
  </si>
  <si>
    <t>C84-BASA</t>
  </si>
  <si>
    <t>Elaboração do Projeto básico de Instalações de Combate a Incêndio, incluindo aprovação junto ao Corpo de Bombeiros</t>
  </si>
  <si>
    <t>2.10</t>
  </si>
  <si>
    <t>C83-BASA</t>
  </si>
  <si>
    <t>Elaboração de projeto de climatização, controle de temperatura e de umidade</t>
  </si>
  <si>
    <t>2.11</t>
  </si>
  <si>
    <t>C380-BASA</t>
  </si>
  <si>
    <t>Elaboração de projeto de acústica e sonorização</t>
  </si>
  <si>
    <t>2.12</t>
  </si>
  <si>
    <t>C381-BASA</t>
  </si>
  <si>
    <t>Elaboração de Projeto de Luminotécnica</t>
  </si>
  <si>
    <t>2.13</t>
  </si>
  <si>
    <t>C8-BASA</t>
  </si>
  <si>
    <t>Elaboração de projeto base de Instalações Elétricas Convencionais (iluminação e tomadas), Subestação, alimentadores e QGBT, SPDA, elétrico da Lógica, elétrico do ar condicionado, cabeamento estruturado Cat. 5e (Telefonia e lógica), Infra-estrutura para Alarme e CFTV, Antena local e Embratel.</t>
  </si>
  <si>
    <t>2.14</t>
  </si>
  <si>
    <t>C382-BASA</t>
  </si>
  <si>
    <t>Elaboração de projeto base de cabeamento estruturado cat. 5e (telefone e lógica) e os detalhes que se fizerem necessários.</t>
  </si>
  <si>
    <t>2.15</t>
  </si>
  <si>
    <t>C383-BASA</t>
  </si>
  <si>
    <t>Elaboração de projeto base de infraestrutura para alarme, CFTV, antena local e antena da Embratel e os detalhes que se fizerem necessários.</t>
  </si>
  <si>
    <t>2.16</t>
  </si>
  <si>
    <t>C315-BB</t>
  </si>
  <si>
    <t>ART / RRT- ANOTAÇÃO DE RESPONSABILIDADE TÉCNICA / REGISTRO DE RESPONSABILIDADE TÉCNICA PARA EXECUÇÃO DE OBRA OU SERVIÇO ACIMA DE R$ 15.000,00</t>
  </si>
  <si>
    <t>3.0</t>
  </si>
  <si>
    <t>SERVIÇOS PRELIMINARES</t>
  </si>
  <si>
    <t>3.1</t>
  </si>
  <si>
    <t>SINAPI</t>
  </si>
  <si>
    <t>27,11</t>
  </si>
  <si>
    <t>3.2</t>
  </si>
  <si>
    <t>C299-BASA</t>
  </si>
  <si>
    <t>ALUGUEL MENSAL ANDAIME SUSPENSO PESADO JAHU C/CABO 90 METROS</t>
  </si>
  <si>
    <t>3.3</t>
  </si>
  <si>
    <t>M3</t>
  </si>
  <si>
    <t>1,50</t>
  </si>
  <si>
    <t>3.4</t>
  </si>
  <si>
    <t>0,55</t>
  </si>
  <si>
    <t>3.5</t>
  </si>
  <si>
    <t>M3XKM</t>
  </si>
  <si>
    <t>0,41</t>
  </si>
  <si>
    <t>4.0</t>
  </si>
  <si>
    <t>DEMOLIÇÕES E REMOÇÕES</t>
  </si>
  <si>
    <t>4.1</t>
  </si>
  <si>
    <t>PAVIMENTO TÉRREO</t>
  </si>
  <si>
    <t>4.1.1</t>
  </si>
  <si>
    <t>C386-BASA</t>
  </si>
  <si>
    <t>RETIRADA DE CATRACA ELETRÔNICA</t>
  </si>
  <si>
    <t>4.1.2</t>
  </si>
  <si>
    <t>C166-BASA</t>
  </si>
  <si>
    <t>REMANEJAMENTO E REINSTALAÇÃO DE
CASH'S</t>
  </si>
  <si>
    <t>4.1.3</t>
  </si>
  <si>
    <t>C338-BASA</t>
  </si>
  <si>
    <t>REMOÇÃO DE PGDM, INCLUSIVE DESMONTAGEM E EMBALAGEM</t>
  </si>
  <si>
    <t>4.1.4</t>
  </si>
  <si>
    <t>C387-BASA</t>
  </si>
  <si>
    <t>RETIRADA DA ESCADA ROLANTE</t>
  </si>
  <si>
    <t>4.1.5</t>
  </si>
  <si>
    <t>REMOÇÃO DOS BOXES EM VIDRO TEMPERADO, PORTAS E FERRAGENS(MASC+FEM) PARA ENTREGA AO ALMOXARIFADO DO BANCO</t>
  </si>
  <si>
    <t>11,35</t>
  </si>
  <si>
    <t>4.1.6</t>
  </si>
  <si>
    <t>RETIRADA DE DIVISÓRIA EM DIVILUX PAINEL/PAINEL</t>
  </si>
  <si>
    <t>1,94</t>
  </si>
  <si>
    <t>4.1.7</t>
  </si>
  <si>
    <t>DEMOLIÇÃO DE ESCADA EM CONCRETO ARMADO</t>
  </si>
  <si>
    <t>175,87</t>
  </si>
  <si>
    <t>4.1.8</t>
  </si>
  <si>
    <t>5,56</t>
  </si>
  <si>
    <t>4.1.9</t>
  </si>
  <si>
    <t>DEMOLIÇÃO DE PAREDE EM CONCRETO ARMADO</t>
  </si>
  <si>
    <t>4.1.10</t>
  </si>
  <si>
    <t>PINI</t>
  </si>
  <si>
    <t>02.102.000044.SER</t>
  </si>
  <si>
    <t>m²</t>
  </si>
  <si>
    <t>4.1.11</t>
  </si>
  <si>
    <t>02.102.000022.SER</t>
  </si>
  <si>
    <t>DEMOLIÇÃO DE REVESTIMENTO DE PISO EM MÁRMORE</t>
  </si>
  <si>
    <t>4.1.12</t>
  </si>
  <si>
    <t>DEMOLIÇÃO DE REVESTIMENTO DE PISO EM GRANITO</t>
  </si>
  <si>
    <t>4.1.13</t>
  </si>
  <si>
    <t>DEMOLIÇÃO DE CAMADA NIVELADORA  DE FORMA MANUAL</t>
  </si>
  <si>
    <t>7,68</t>
  </si>
  <si>
    <t>4.1.14</t>
  </si>
  <si>
    <t>15,29</t>
  </si>
  <si>
    <t>4.1.15</t>
  </si>
  <si>
    <t>37,61</t>
  </si>
  <si>
    <t>4.1.16</t>
  </si>
  <si>
    <t>2,01</t>
  </si>
  <si>
    <t>4.1.17</t>
  </si>
  <si>
    <t>REMOÇÃO DE FORRO EM GESSO LAJE, INCLUSIVE, ESTRUTURA DE SUSTENTAÇÃO, S/ APROVEITAMENTO.</t>
  </si>
  <si>
    <t>4.1.18</t>
  </si>
  <si>
    <t>C100-BASA</t>
  </si>
  <si>
    <t>REMOÇÃO E INSTALAÇÃO DE  PLACA DE SINALIZAÇÃO DE EMERGÊNCIA AFIXADO SOBRE O TETO E PÁREDES</t>
  </si>
  <si>
    <t>4.1.19</t>
  </si>
  <si>
    <t>C300-BASA-SINAPI</t>
  </si>
  <si>
    <t>REMOÇÃO E INSTALAÇÃO DE DETECTORES DE FUMAÇA AFIXADO SOBRE O TETO</t>
  </si>
  <si>
    <t>4.1.20</t>
  </si>
  <si>
    <t>M</t>
  </si>
  <si>
    <t>0,51</t>
  </si>
  <si>
    <t>4.1.21</t>
  </si>
  <si>
    <t>REMOÇÃO DE LUMINÁRIAS, DE FORMA MANUAL, SEM REAPROVEITAMENTO. AF_09/2023</t>
  </si>
  <si>
    <t>UN</t>
  </si>
  <si>
    <t>1,24</t>
  </si>
  <si>
    <t>4.1.22</t>
  </si>
  <si>
    <t>5,65</t>
  </si>
  <si>
    <t>4.1.23</t>
  </si>
  <si>
    <t>6,45</t>
  </si>
  <si>
    <t>4.1.24</t>
  </si>
  <si>
    <t>C278-BASA-SEDOP-21531</t>
  </si>
  <si>
    <t>DESMONTAGEM DE ESTRUTURA METÁLICA COM RETIRADA DE SOLDA E CORTE DE PEÇAS POR MEIO DE LIXADEIRA</t>
  </si>
  <si>
    <t>4.1.25</t>
  </si>
  <si>
    <t>C364-BASA</t>
  </si>
  <si>
    <t>DESMONTAGEM DE ARQUIVO DE AÇO DESLIZANTES DE 8 FACES ( APROX 4,19X1,20X2,20M)</t>
  </si>
  <si>
    <t>4.1.26</t>
  </si>
  <si>
    <t>DEMOLIÇÃO DE ARGAMASSAS, DE FORMA MANUAL, SEM REAPROVEITAMENTO. AF_09/2023</t>
  </si>
  <si>
    <t>4.1.27</t>
  </si>
  <si>
    <t>REMOÇÃO DE ESQUADRIAS DE ALUMÍNIO E VIDRO, C/ APROVEITAMENTO</t>
  </si>
  <si>
    <t>16,56</t>
  </si>
  <si>
    <t>4.1.28</t>
  </si>
  <si>
    <t>REMOÇÃO DE ESQUADRIAS EM VIDRO TEMPERADO, C/ REAPROVEITAMENTO</t>
  </si>
  <si>
    <t>4.1.29</t>
  </si>
  <si>
    <t>C55-BASA</t>
  </si>
  <si>
    <t>DESMONTAGEM DE MOBILIÁRIO EXISTENTE, C/ ENTREGA PARA A FISCALIZAÇÃO PARA REAPROVEITAMENTO EM OUTRO LOCAL.</t>
  </si>
  <si>
    <t>4.1.30</t>
  </si>
  <si>
    <t>C194 - BASA</t>
  </si>
  <si>
    <t>REMOÇÃO DE CADEIRAS E ENTREGA PARA A FISCALIZAÇÃO.</t>
  </si>
  <si>
    <t>4.1.31</t>
  </si>
  <si>
    <t>REMOÇÃO DE EQUIPAMENTOS E ENTREGA PARA A FISCALIZAÇÃO.</t>
  </si>
  <si>
    <t>4.1.32</t>
  </si>
  <si>
    <t>REMOÇÃO DE PAPELEIRAS, TOALHEIROS E SABONETEIRAS, CUIDADOSAMENTE, PARA REAPROVEITAMENTO/ENTREGA AO ALMOXARIFADO DO BANCO</t>
  </si>
  <si>
    <t>1,09</t>
  </si>
  <si>
    <t>4.1.33</t>
  </si>
  <si>
    <t>C270-BASA-PINI</t>
  </si>
  <si>
    <t>REMOÇÃO DE ESPELHO COM REAPROVEITAMENTO</t>
  </si>
  <si>
    <t>4.1.34</t>
  </si>
  <si>
    <t>C254-SINAPI-86889</t>
  </si>
  <si>
    <t>REMOÇÃO DE BANCADA EM GRANITO COM UMA CUBA, COM REAPROVEITAMENTO, INCLUINDO REINSTALAÇÃO</t>
  </si>
  <si>
    <t>4.1.35</t>
  </si>
  <si>
    <t>6,24</t>
  </si>
  <si>
    <t>4.1.36</t>
  </si>
  <si>
    <t>0,37</t>
  </si>
  <si>
    <t>4.1.37</t>
  </si>
  <si>
    <t>8,56</t>
  </si>
  <si>
    <t>4.1.38</t>
  </si>
  <si>
    <t>C263-BASA</t>
  </si>
  <si>
    <t>REMOÇÃO DE PERSIANAS</t>
  </si>
  <si>
    <t>4.2</t>
  </si>
  <si>
    <t>PAVIMENTO SOBRELOJA</t>
  </si>
  <si>
    <t>4.2.1</t>
  </si>
  <si>
    <t>4.2.2</t>
  </si>
  <si>
    <t>4.2.3</t>
  </si>
  <si>
    <t>4.2.4</t>
  </si>
  <si>
    <t>4.2.5</t>
  </si>
  <si>
    <t>DEMOLIÇÃO DE LAJE DE PISO EM CONCRETO ARMADO</t>
  </si>
  <si>
    <t>4.2.6</t>
  </si>
  <si>
    <t>4.2.7</t>
  </si>
  <si>
    <t>4.2.8</t>
  </si>
  <si>
    <t>REMOÇÃO DE REVESTIMENTO DE PISO EM MÁRMORE</t>
  </si>
  <si>
    <t>4.2.9</t>
  </si>
  <si>
    <t>REMOÇÃO DE REVESTIMENTO DE PISO EM PORCELANATO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</si>
  <si>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</si>
  <si>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</si>
  <si>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</si>
  <si>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</si>
  <si>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</si>
  <si>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</si>
  <si>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</si>
  <si>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</si>
  <si>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</si>
  <si>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</si>
  <si>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</si>
  <si>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DESMONTAGEM DE ESTRUTURA METÁLICA DAS CONDENSADORAS DE AR E DE TUBULAÇÕES DO ANTIGO SISTEMA DE CLIMATIZAÇÃO COM RETIRADA DE SOLDA E CORTE DE PEÇAS POR MEIO DE LIXADEIRA</t>
  </si>
  <si>
    <t>4.2.21</t>
  </si>
  <si>
    <t>4.2.22</t>
  </si>
  <si>
    <t>4.2.23</t>
  </si>
  <si>
    <t>4.2.24</t>
  </si>
  <si>
    <t>REMOÇÃO DE LOUÇAS SANITÁRIAS (VASOS, LAVATÓRIOS E PIAS).</t>
  </si>
  <si>
    <t>4.2.25</t>
  </si>
  <si>
    <t>REMOÇÃO DE BANCADA EM GRANITO COM REAPROVEITAMENTO</t>
  </si>
  <si>
    <t>4.2.26</t>
  </si>
  <si>
    <t>4.2.27</t>
  </si>
  <si>
    <t>4.2.28</t>
  </si>
  <si>
    <t>4.2.29</t>
  </si>
  <si>
    <t>4.2.30</t>
  </si>
  <si>
    <t>4.2.31</t>
  </si>
  <si>
    <t>4.2.32</t>
  </si>
  <si>
    <t>4.2.33</t>
  </si>
  <si>
    <t>4.2.34</t>
  </si>
  <si>
    <t>REMOÇÃO DE APARELHOS SANITÁRIOS, CUIDADOSAMENTE, COM REAPROVEITAMENTO, ENTREGA AO ALMOXARIFADO DO BANCO</t>
  </si>
  <si>
    <t>4.2.35</t>
  </si>
  <si>
    <t>4.3</t>
  </si>
  <si>
    <t>1º PAVIMENTO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</si>
  <si>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</si>
  <si>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</si>
  <si>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</si>
  <si>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</si>
  <si>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</si>
  <si>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</si>
  <si>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</si>
  <si>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</si>
  <si>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REMOÇÃO DE REVESTIMENTO CERÂMICO (AZULEJOS) NOS BANHEIROS E COPAS.</t>
  </si>
  <si>
    <t>4.3.9</t>
  </si>
  <si>
    <t>4.3.10</t>
  </si>
  <si>
    <t xml:space="preserve">REMOÇÃO DE FORRO EM PLACAS REMOVÍVEIS, INCLUSIVE PERFIL DE ALUMÍNIO DE SUSTENTAÇÃO </t>
  </si>
  <si>
    <t>4.3.11</t>
  </si>
  <si>
    <t>4.3.12</t>
  </si>
  <si>
    <t>4.3.13</t>
  </si>
  <si>
    <t>4.3.14</t>
  </si>
  <si>
    <t>4.3.15</t>
  </si>
  <si>
    <t>4.3.16</t>
  </si>
  <si>
    <t>4.3.17</t>
  </si>
  <si>
    <t>4.3.18</t>
  </si>
  <si>
    <t>4.3.19</t>
  </si>
  <si>
    <t>4.3.20</t>
  </si>
  <si>
    <t>4.3.21</t>
  </si>
  <si>
    <t>4.3.22</t>
  </si>
  <si>
    <t>4.3.23</t>
  </si>
  <si>
    <t>4.3.24</t>
  </si>
  <si>
    <t>4.3.25</t>
  </si>
  <si>
    <t>4.3.26</t>
  </si>
  <si>
    <t>4.3.27</t>
  </si>
  <si>
    <t>4.3.28</t>
  </si>
  <si>
    <t>4.3.29</t>
  </si>
  <si>
    <t>4.3.30</t>
  </si>
  <si>
    <t>4.3.31</t>
  </si>
  <si>
    <t>4.3.32</t>
  </si>
  <si>
    <t>REMOÇÃO DE PERSIANAS OU CORTINA EXISTENTES</t>
  </si>
  <si>
    <t>5.0</t>
  </si>
  <si>
    <t>PAREDES E PAINEIS</t>
  </si>
  <si>
    <t>5.1</t>
  </si>
  <si>
    <t>5.1.1</t>
  </si>
  <si>
    <t>PAREDE COM PLACAS DE GESSO ACARTONADO (DRYWALL), PARA USO INTERNO, COM DUAS FACES SIMPLES E ESTRUTURA METÁLICA COM GUIAS SIMPLES, SEM VÃOS PARA A ÁREA DAS SUBESTAÇÕES DE ENERGIA</t>
  </si>
  <si>
    <t>11,24</t>
  </si>
  <si>
    <t>5.1.2</t>
  </si>
  <si>
    <t>SHAFT EM GESSO ACARTONADO PARA ISOLAMENTO DAS TUBULAÇÕES ELÉTRICAS DA ANTIGA SALA DOS DUTOS</t>
  </si>
  <si>
    <t>5.1.3</t>
  </si>
  <si>
    <t xml:space="preserve">ALVENARIA DE VEDAÇÃO DE BLOCOS CERÂMICOS FURADOS NA VERTICAL DE 9X19X39 CM (ESPESSURA 9 CM) E ARGAMASSA DE ASSENTAMENTO COM PREPARO MANUAL. </t>
  </si>
  <si>
    <t>17,15</t>
  </si>
  <si>
    <t>5.1.4</t>
  </si>
  <si>
    <t>DIVISORIA SANITÁRIA, TIPO CABINE, EM GRANITO CINZA POLIDO, ESP = 3CM, ASSENTADO COM ARGAMASSA COLANTE AC III-E, INCLUSIVE FERRAGENS</t>
  </si>
  <si>
    <t>66,83</t>
  </si>
  <si>
    <t>5.1.5</t>
  </si>
  <si>
    <t>FECHAMENTO  DAS FACHADAS EM VIDRO TEMPERADO 10MM (PELE DE VIDRO)</t>
  </si>
  <si>
    <t>54,15</t>
  </si>
  <si>
    <t>5.1.6</t>
  </si>
  <si>
    <t>DIVISÓRIAS MODULARES MÓVEIS</t>
  </si>
  <si>
    <t>5.2</t>
  </si>
  <si>
    <t>5.2.1</t>
  </si>
  <si>
    <t>5.2.2</t>
  </si>
  <si>
    <t>5.2.3</t>
  </si>
  <si>
    <t>5.2.4</t>
  </si>
  <si>
    <t>5.2.5</t>
  </si>
  <si>
    <t>5.2.6</t>
  </si>
  <si>
    <t>50,46</t>
  </si>
  <si>
    <t>5.2.7</t>
  </si>
  <si>
    <t>30.145.000080.SER</t>
  </si>
  <si>
    <t>m</t>
  </si>
  <si>
    <t>5.2.8</t>
  </si>
  <si>
    <t>GUARDA-CORPO EM VIDRO TEMPERADO, ESP. 8MM, H=1,20M, INCLUINDO ACESSÓRIOS</t>
  </si>
  <si>
    <t>5.3</t>
  </si>
  <si>
    <t>5.3.1</t>
  </si>
  <si>
    <t>5.3.2</t>
  </si>
  <si>
    <t>5.3.3</t>
  </si>
  <si>
    <t>5.3.4</t>
  </si>
  <si>
    <t>5.3.5</t>
  </si>
  <si>
    <t>ESQUADRIAS EM VIDRO TEMPERADO 10MM</t>
  </si>
  <si>
    <t>46,08</t>
  </si>
  <si>
    <t>5.3.6</t>
  </si>
  <si>
    <t>5.3.7</t>
  </si>
  <si>
    <t>5.3.8</t>
  </si>
  <si>
    <t>6.0</t>
  </si>
  <si>
    <t>REVESTIMENTO</t>
  </si>
  <si>
    <t>6.1</t>
  </si>
  <si>
    <t>6.1.1</t>
  </si>
  <si>
    <t>REBOCO TIPO MASSA ÚNICA, PARA RECEBIMENTO DE PINTURA, EM ARGAMASSA TRAÇO 1:2:8</t>
  </si>
  <si>
    <t>17,18</t>
  </si>
  <si>
    <t>6.1.2</t>
  </si>
  <si>
    <t>FORNECIMENTO E INSTALAÇÃO DE REVESTIMENTO CERÂMICO DE 20 X 30 CM, PARA PAREDES INTERNAS COM PLACAS TIPO ACETINADO.</t>
  </si>
  <si>
    <t>14,00</t>
  </si>
  <si>
    <t>6.1.3</t>
  </si>
  <si>
    <t>EMBOÇO OU MASSA ÚNICA EM ARGAMASSA TRAÇO 1:2:8, PREPARO MANUAL, APLICADA MANUALMENTE</t>
  </si>
  <si>
    <t>27,54</t>
  </si>
  <si>
    <t>6.2</t>
  </si>
  <si>
    <t>6.2.1</t>
  </si>
  <si>
    <t>6.2.2</t>
  </si>
  <si>
    <t>6.2.3</t>
  </si>
  <si>
    <t>6.3</t>
  </si>
  <si>
    <t>6.3.1</t>
  </si>
  <si>
    <t>6.3.2</t>
  </si>
  <si>
    <t>6.3.3</t>
  </si>
  <si>
    <t>7.0</t>
  </si>
  <si>
    <t>PAVIMENTAÇÃO</t>
  </si>
  <si>
    <t>7.1</t>
  </si>
  <si>
    <t>7.1.1</t>
  </si>
  <si>
    <t xml:space="preserve">CONTRAPISO EM ARGAMASSA TRAÇO 1:4 (CIMENTO E AREIA), PREPARO MANUAL, </t>
  </si>
  <si>
    <t>13,10</t>
  </si>
  <si>
    <t>7.1.2</t>
  </si>
  <si>
    <t>REVESTIMENTO CERÂMICO PARA PISO COM PLACAS TIPO PORCELANATO, RETIFICADO, NÃO ESMALTADO, ACABAMENTO NATURAL, ESPESSURA MÍNIMA 9,5MM, CERTIFICADO PELA ABNT NBR 15463, COM ABSORÇÃO DE ÁGUA ≤ 0,1, RESISTÊNCIA AO MANCHAMENTO CLASSE 5, LOCAL DE TRÁFEGO INDICADO PELO FABRICANTE PARA AMBIENTE COMERCIAL INTERNO MOLHADO, COR BEGE, TAMANHO MÍNIMO DE 120X120CM, REFERÊNCIA: BIANCO PLUS NATURAL), NA COR AMÊNDOA, INCLUINDO RODAPÉ DE 10CM DE ALTURA</t>
  </si>
  <si>
    <t>12,31</t>
  </si>
  <si>
    <t>7.1.3</t>
  </si>
  <si>
    <t>ASSOALHO DE MADEIRA, ESP. 2MM</t>
  </si>
  <si>
    <t>11,53</t>
  </si>
  <si>
    <t>7.1.4</t>
  </si>
  <si>
    <t xml:space="preserve">C276-BASA-SEDOP-001.34.07 </t>
  </si>
  <si>
    <t>RASPAGEM, CALAFETAÇÃO E ENCERAMENTO DE PISO DE MADEIRA DO PALCO, ÁREA DE RETAGUARDA E DEGRAUS DA ESCADAS DO AUDITÓRIO RIO AMAZONAS</t>
  </si>
  <si>
    <t>7.1.5</t>
  </si>
  <si>
    <t>LAJE PRÉ-MOLDADA UNIDIRECIONAL, BIAPOIADA, PARA PISO, ENCHIMENTO EM CERÂMICA, VIGOTA CONVENCIONAL, ALTURA TOTAL DA LAJE (ENCHIMENTO+CAPA) = (8+4). PARA 14º ANDAR</t>
  </si>
  <si>
    <t>24,60</t>
  </si>
  <si>
    <t>7.1.6</t>
  </si>
  <si>
    <t>0,70</t>
  </si>
  <si>
    <t>7.1.7</t>
  </si>
  <si>
    <t>KG</t>
  </si>
  <si>
    <t>3,03</t>
  </si>
  <si>
    <t>7.1.8</t>
  </si>
  <si>
    <t>57,10</t>
  </si>
  <si>
    <t>7.1.9</t>
  </si>
  <si>
    <t>05.106.000509.SER</t>
  </si>
  <si>
    <t>Forma para lajes com tábuas e sarrafos - montagem</t>
  </si>
  <si>
    <t>7.1.10</t>
  </si>
  <si>
    <t>05.106.000511.SER</t>
  </si>
  <si>
    <t>Forma para lajes com tábuas e sarrafos - desmontagem</t>
  </si>
  <si>
    <t>7.1.11</t>
  </si>
  <si>
    <t>C342-BASA-ORSE-08759</t>
  </si>
  <si>
    <t>CORRIMÃO EM AÇO INOX Ø=1 1/2", DUPLO, H=90CM</t>
  </si>
  <si>
    <t>7.2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</si>
  <si>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</si>
  <si>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</si>
  <si>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</si>
  <si>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</si>
  <si>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</si>
  <si>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</si>
  <si>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</si>
  <si>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</si>
  <si>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</si>
  <si>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</si>
  <si>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</si>
  <si>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PISO EM MÁRMORE, COM ACABAMENTO POLIDO, APLICADO EM AMBIENTES INTERNOS, COM PAGINAÇÃO XADREZ, EM NERO BRANCO COMUM  ESPESSURA 2 CM</t>
  </si>
  <si>
    <t>32,16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</si>
  <si>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</si>
  <si>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</si>
  <si>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</si>
  <si>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</si>
  <si>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</si>
  <si>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</si>
  <si>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</si>
  <si>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</si>
  <si>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</si>
  <si>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</si>
  <si>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</si>
  <si>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8.0</t>
  </si>
  <si>
    <t>RODAPÉS, SOLEIRAS E PEITORIS</t>
  </si>
  <si>
    <t>8.1</t>
  </si>
  <si>
    <t>FORNECIMENTO E INSTALAÇÃO DE RODAPÉ EM GRANITO NOS AMBIENTES COM PISO EM MADEIRA</t>
  </si>
  <si>
    <t>8,07</t>
  </si>
  <si>
    <t>8.2</t>
  </si>
  <si>
    <t xml:space="preserve">SOLEIRA EM GRANITO PARA MUDANÇA DE PISO, LARGURA 15 CM, ESPESSURA 2,0 CM. </t>
  </si>
  <si>
    <t>14,79</t>
  </si>
  <si>
    <t>8.3</t>
  </si>
  <si>
    <t>C307-BASA-SINAPI-88650</t>
  </si>
  <si>
    <t xml:space="preserve">RODAPÉ CERÂMICO TIPO PORCELANATO DE 7CM DE ALTURA </t>
  </si>
  <si>
    <t>9.0</t>
  </si>
  <si>
    <t>ESQUADRIAS E SERRALHERIA</t>
  </si>
  <si>
    <t>9.1</t>
  </si>
  <si>
    <t>C247- SEDOP-91377</t>
  </si>
  <si>
    <t>FORNECIMENTO E INSTALAÇÃO DE PORTA EM CHAPA DE MADEIRA COMPENSADA, REVESTIDA COM LAMINADO TEXTURIZADO, 80X210CM, INCLUINDO FERRAGENS</t>
  </si>
  <si>
    <t>9.2</t>
  </si>
  <si>
    <t>23.104.000055.SER</t>
  </si>
  <si>
    <t>FORNECIMENTO E INSTALAÇÃO DE LAMINADO TEXTURIZADO EM BANDEIRAS DAS PORTAS DE MADEIRAS EXISTENTES</t>
  </si>
  <si>
    <t>9.3</t>
  </si>
  <si>
    <t>12.104.000050.SER</t>
  </si>
  <si>
    <t>KIT PORTAS PARA DIVISÓRIAS EM GRANITO (PORTA TS DE 60 x 195 CM TARGETA LIVRE OCUPADO, DOBRADIÇAS, PARFIS, TAMPAS PARA ACABAMENTO DOS PERFIS COR PRATA)</t>
  </si>
  <si>
    <t>un</t>
  </si>
  <si>
    <t>9.4</t>
  </si>
  <si>
    <t>PORTA EM ALUMÍNIO DE ABRIR TIPO VENEZIANA COM GUARNIÇÃO, FIXAÇÃO COM PARAFUSOS - FORNECIMENTO E INSTALAÇÃO. AF_12/2019</t>
  </si>
  <si>
    <t>10,05</t>
  </si>
  <si>
    <t>9.5</t>
  </si>
  <si>
    <t>32,12</t>
  </si>
  <si>
    <t>9.6</t>
  </si>
  <si>
    <t>38,73</t>
  </si>
  <si>
    <t>9.7</t>
  </si>
  <si>
    <t>13,90</t>
  </si>
  <si>
    <t>10.0</t>
  </si>
  <si>
    <t>FERRAGENS</t>
  </si>
  <si>
    <t>10.1</t>
  </si>
  <si>
    <t>C108-BASA-ORSE-
01778</t>
  </si>
  <si>
    <t>FORNECIMENTO E INSTALAÇÃO DE MOLA AÉREA PARA PORTA</t>
  </si>
  <si>
    <t>10.2</t>
  </si>
  <si>
    <t>25,10</t>
  </si>
  <si>
    <t>10.3</t>
  </si>
  <si>
    <t>FECHADURA ESPELHO PARA PORTA EXTERNA, EM ACO INOX (MAQUINA, TESTA E CONTRA CJ-TESTA) E EM ZAMAC (MACANETA, LINGUETA E TRINCOS) COM ACABAMENTO CROMADO MAQUINA DE 40 MM, INCLUINDO CHAVE TIPO CILINDRO FORNECIMENTO E INSTALAÇÃO</t>
  </si>
  <si>
    <t>10.4</t>
  </si>
  <si>
    <t>19,21</t>
  </si>
  <si>
    <t>11.0</t>
  </si>
  <si>
    <t>BLOCOS SANITÁRIOS E COPAS</t>
  </si>
  <si>
    <t>11.1</t>
  </si>
  <si>
    <t>BANCADA DE GRANITO CINZA POLIDO, DE 1,50 X 0,60 M, PARA PIA DE COZINHA - FORNECIMENTO E INSTALAÇÃO. AF_01/2020</t>
  </si>
  <si>
    <t>43,76</t>
  </si>
  <si>
    <t>11.2</t>
  </si>
  <si>
    <t>11,67</t>
  </si>
  <si>
    <t>11.3</t>
  </si>
  <si>
    <t>24,72</t>
  </si>
  <si>
    <t>11.4</t>
  </si>
  <si>
    <t>23,14</t>
  </si>
  <si>
    <t>11.5</t>
  </si>
  <si>
    <t>C85-BASA-ORSE-03692</t>
  </si>
  <si>
    <t>FORNECIMENTO E INSTALAÇÃO DE TORNEIRA CROMADA DE LAVATÓRIO TIPO MONOCOMANDO COM CICLO DE FECHAMENTO AUTOMÁTICO, FAB. DECA, MOLDEO DECAMATIC, REF. 1170C</t>
  </si>
  <si>
    <t>11.6</t>
  </si>
  <si>
    <t>3,59</t>
  </si>
  <si>
    <t>11.7</t>
  </si>
  <si>
    <t>3,92</t>
  </si>
  <si>
    <t>11.8</t>
  </si>
  <si>
    <t>4,09</t>
  </si>
  <si>
    <t>11.9</t>
  </si>
  <si>
    <t>13.119.000075.SER</t>
  </si>
  <si>
    <t>Registro de gaveta com canopla Ø 40 mm - 1 1/2"</t>
  </si>
  <si>
    <t>11.10</t>
  </si>
  <si>
    <t>13.119.000065.SER</t>
  </si>
  <si>
    <t>Registro de gaveta com canopla Ø 25 mm - 1"</t>
  </si>
  <si>
    <t>11.11</t>
  </si>
  <si>
    <t>11,43</t>
  </si>
  <si>
    <t>11.12</t>
  </si>
  <si>
    <t>2,40</t>
  </si>
  <si>
    <t>11.13</t>
  </si>
  <si>
    <t>3,61</t>
  </si>
  <si>
    <t>11.14</t>
  </si>
  <si>
    <t>11.15</t>
  </si>
  <si>
    <t>7,32</t>
  </si>
  <si>
    <t>11.16</t>
  </si>
  <si>
    <t>13,44</t>
  </si>
  <si>
    <t>11.17</t>
  </si>
  <si>
    <t>11,34</t>
  </si>
  <si>
    <t>11.18</t>
  </si>
  <si>
    <t>10,49</t>
  </si>
  <si>
    <t>11.19</t>
  </si>
  <si>
    <t>10,75</t>
  </si>
  <si>
    <t>11.20</t>
  </si>
  <si>
    <t>TUBO, PVC, SOLDÁVEL, DN 20MM, INSTALADO EM RAMAL OU SUB-RAMAL DE ÁGUA - FORNECIMENTO E INSTALAÇÃO. AF_06/2022</t>
  </si>
  <si>
    <t>11,08</t>
  </si>
  <si>
    <t>11.21</t>
  </si>
  <si>
    <t>TUBO, PVC, SOLDÁVEL, DN 25MM, INSTALADO EM RAMAL OU SUB-RAMAL DE ÁGUA - FORNECIMENTO E INSTALAÇÃO. AF_06/2022</t>
  </si>
  <si>
    <t>12,85</t>
  </si>
  <si>
    <t>11.22</t>
  </si>
  <si>
    <t>15,27</t>
  </si>
  <si>
    <t>11.23</t>
  </si>
  <si>
    <t>1,13</t>
  </si>
  <si>
    <t>11.24</t>
  </si>
  <si>
    <t>1,33</t>
  </si>
  <si>
    <t>11.25</t>
  </si>
  <si>
    <t>1,64</t>
  </si>
  <si>
    <t>11.26</t>
  </si>
  <si>
    <t>JOELHO 90 GRAUS, PVC, SOLDÁVEL, DN 20MM, INSTALADO EM RAMAL OU SUB-RAMAL DE ÁGUA - FORNECIMENTO E INSTALAÇÃO. AF_06/2022</t>
  </si>
  <si>
    <t>4,44</t>
  </si>
  <si>
    <t>11.27</t>
  </si>
  <si>
    <t>JOELHO 90 GRAUS, PVC, SOLDÁVEL, DN 25MM, INSTALADO EM RAMAL OU SUB-RAMAL DE ÁGUA - FORNECIMENTO E INSTALAÇÃO. AF_06/2022</t>
  </si>
  <si>
    <t>5,15</t>
  </si>
  <si>
    <t>11.28</t>
  </si>
  <si>
    <t>4,28</t>
  </si>
  <si>
    <t>11.29</t>
  </si>
  <si>
    <t>5,06</t>
  </si>
  <si>
    <t>11.30</t>
  </si>
  <si>
    <t>4,42</t>
  </si>
  <si>
    <t>11.31</t>
  </si>
  <si>
    <t>4,77</t>
  </si>
  <si>
    <t>11.32</t>
  </si>
  <si>
    <t>4,27</t>
  </si>
  <si>
    <t>11.33</t>
  </si>
  <si>
    <t>13.102.001056.SER</t>
  </si>
  <si>
    <t>Joelho 90° PVC ponta e bolsa soldável Ø 40 mm</t>
  </si>
  <si>
    <t>11.34</t>
  </si>
  <si>
    <t>13.102.001051.SER</t>
  </si>
  <si>
    <t>Joelho 45° PVC ponta e bolsa soldável Ø 40 mm</t>
  </si>
  <si>
    <t>11.35</t>
  </si>
  <si>
    <t>11.36</t>
  </si>
  <si>
    <t>11.37</t>
  </si>
  <si>
    <t>13.102.000451.SER</t>
  </si>
  <si>
    <t>Tê 90° soldável/rosca PVC Ø 25 mm x 25 mm x 1/2"</t>
  </si>
  <si>
    <t>11.38</t>
  </si>
  <si>
    <t>13.102.000361.SER</t>
  </si>
  <si>
    <t>Luva soldável/rosca PVC Ø 25 mm x 1/2"</t>
  </si>
  <si>
    <t>11.39</t>
  </si>
  <si>
    <t>6,23</t>
  </si>
  <si>
    <t>11.40</t>
  </si>
  <si>
    <t>13.102.000992.SER</t>
  </si>
  <si>
    <t>Curva 45° longa PVC ponta bolsa e virola Ø 75 mm</t>
  </si>
  <si>
    <t>11.41</t>
  </si>
  <si>
    <t>13.102.000993.SER</t>
  </si>
  <si>
    <t>Curva 45° longa PVC ponta bolsa e virola Ø 100 mm</t>
  </si>
  <si>
    <t>11.42</t>
  </si>
  <si>
    <t>13.102.000994.SER</t>
  </si>
  <si>
    <t>Curva 45° longa PVC ponta bolsa e virola Ø 150 mm</t>
  </si>
  <si>
    <t>11.43</t>
  </si>
  <si>
    <t>13.102.000252.SER</t>
  </si>
  <si>
    <t>Curva 90° soldável PVC Ø 40 mm</t>
  </si>
  <si>
    <t>11.44</t>
  </si>
  <si>
    <t>7,31</t>
  </si>
  <si>
    <t>11.45</t>
  </si>
  <si>
    <t>3,48</t>
  </si>
  <si>
    <t>11.46</t>
  </si>
  <si>
    <t>3,35</t>
  </si>
  <si>
    <t>11.47</t>
  </si>
  <si>
    <t>2,21</t>
  </si>
  <si>
    <t>11.48</t>
  </si>
  <si>
    <t>7,42</t>
  </si>
  <si>
    <t>11.49</t>
  </si>
  <si>
    <t>13.102.000902.SER</t>
  </si>
  <si>
    <t>Junção simples PVC reforçado PBV Ø 75 x 75 mm</t>
  </si>
  <si>
    <t>11.50</t>
  </si>
  <si>
    <t>6,20</t>
  </si>
  <si>
    <t>11.51</t>
  </si>
  <si>
    <t>8,65</t>
  </si>
  <si>
    <t>11.52</t>
  </si>
  <si>
    <t>18,20</t>
  </si>
  <si>
    <t>11.53</t>
  </si>
  <si>
    <t>13.102.000962.SER</t>
  </si>
  <si>
    <t>Bucha de redução longa ponta e bolsa soldável PVC Ø 50 x 40 mm</t>
  </si>
  <si>
    <t>11.54</t>
  </si>
  <si>
    <t>C236-BASA</t>
  </si>
  <si>
    <t xml:space="preserve">ANEL DE VEDAÇÃO PARA VASO SANITÁRIO </t>
  </si>
  <si>
    <t>11.55</t>
  </si>
  <si>
    <t>12,66</t>
  </si>
  <si>
    <t>11.56</t>
  </si>
  <si>
    <t>C391-BASA-SINPI-104660</t>
  </si>
  <si>
    <t xml:space="preserve">CONJUNTO DE PONTOS HIDRÁULICOS DE ÁGUA FRIA PARA BANHEIRO (RAMAL/SUB-RAMAL E DISTRIBUIÇÃO) EM PVC, COM TUBOS, CONEXÕES, REGISTROS, CORTES E FIXAÇÕES EM PRÉDIO COM TUBULAÇÕES EMBUTIDAS COM RASGO. </t>
  </si>
  <si>
    <t>11.57</t>
  </si>
  <si>
    <t>C392-BASA-SINAPI-104661</t>
  </si>
  <si>
    <t xml:space="preserve">CONJUNTO DE PONTOS HIDRÁULICOS DE ÁGUA FRIA PARA COZINHA (RAMAL/SUB-RAMAL E DISTRIBUIÇÃO) EM PVC, COM TUBOS, CONEXÕES, REGISTROS, CORTES E FIXAÇÕES EM PRÉDIO COM TUBULAÇÕES EMBUTIDAS COM RASGO. </t>
  </si>
  <si>
    <t>11.58</t>
  </si>
  <si>
    <t>C393-BASA-SINAPI-104662</t>
  </si>
  <si>
    <t>CONJUNTO DE PONTOS HIDRÁULICOS DE ÁGUA FRIA PARA ÁREA DE SERVIÇO (RAMAL/SUB-RAMAL E DISTRIBUIÇÃO) EM PVC, COM TUBOS, CONEXÕES, REGISTROS, CORTES E FIXAÇÕES EM PRÉDIO COM TUBULAÇÕES EMBUTIDAS COM RASGO.</t>
  </si>
  <si>
    <t>11.59</t>
  </si>
  <si>
    <t>C189 - SEDOP-251027</t>
  </si>
  <si>
    <t>EXAUSTOR PARA RENOVAÇÃO DE AR EM AMBIENTES ATÉ 12 M2,
ADAPTÁVEL A TUBOS DE Ø=150 MM, CAPACIDADE DE RENOVAÇÃO
NOMINAL DE 280 M3/H</t>
  </si>
  <si>
    <t>12.0</t>
  </si>
  <si>
    <t xml:space="preserve">FORRO  </t>
  </si>
  <si>
    <t>12.1</t>
  </si>
  <si>
    <t>21.103.000010.SER</t>
  </si>
  <si>
    <t>FORRO EM MADEIRA DE LEI</t>
  </si>
  <si>
    <t>12.2</t>
  </si>
  <si>
    <t>1,23</t>
  </si>
  <si>
    <t>12.3</t>
  </si>
  <si>
    <t>SINAPI-3275</t>
  </si>
  <si>
    <t xml:space="preserve">FORRO COMPOSTO POR PAINEIS DE LA DE VIDRO, REVESTIDOS EM PVC MICROPERFURADO, DE *1250 X 625* MM, ESPESSURA 15 MM (COM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</si>
  <si>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12.4</t>
  </si>
  <si>
    <t>14,81</t>
  </si>
  <si>
    <t>12.5</t>
  </si>
  <si>
    <t>ESTRUTURA METÁLICA DE COMPOSIÇÃO PARA PAISAGISMO</t>
  </si>
  <si>
    <t>32,92</t>
  </si>
  <si>
    <t>13.0</t>
  </si>
  <si>
    <t>SISTEMA ELÉTRICO E AFINS</t>
  </si>
  <si>
    <t>13.1</t>
  </si>
  <si>
    <t>16.107.000015.SER</t>
  </si>
  <si>
    <t>QUADRO DE DISTRIBUIÇÃO TIPO MALA DE MONTAGEM NA COR LARANJA, DIMENSÕES EXTERNAS 800 X 600 X 200 MM, COM FLANGE</t>
  </si>
  <si>
    <t>13.2</t>
  </si>
  <si>
    <t>C259-ORSE-9477</t>
  </si>
  <si>
    <t>KIT BARRAMENTO TRIFÁSICO 225A PARA 56 DISJUNTORES CEMAR</t>
  </si>
  <si>
    <t>13.3</t>
  </si>
  <si>
    <t>45,57</t>
  </si>
  <si>
    <t>13.4</t>
  </si>
  <si>
    <t>4,54</t>
  </si>
  <si>
    <t>13.5</t>
  </si>
  <si>
    <t>13.6</t>
  </si>
  <si>
    <t>2,27</t>
  </si>
  <si>
    <t>13.7</t>
  </si>
  <si>
    <t>C150-BASA</t>
  </si>
  <si>
    <t>SUPRESSOR DE TRANSIENTE TIPO VCL 175 40KA, FAB. CLAMPER OU SIMILAR (03 FASES+NEUTRO)</t>
  </si>
  <si>
    <t>13.8</t>
  </si>
  <si>
    <t>7,92</t>
  </si>
  <si>
    <t>13.9</t>
  </si>
  <si>
    <t>C159-BASA</t>
  </si>
  <si>
    <t>ELETROCALHA 50X50X3000MM PERFURADA C/ 01 VIA, COM TAMPA, INCLUINDO ACESSÓRIOS E CONEX., SUPORTES DE FIXAÇÃO, ETC</t>
  </si>
  <si>
    <t xml:space="preserve">M     </t>
  </si>
  <si>
    <t>13.10</t>
  </si>
  <si>
    <t>C158-BASA</t>
  </si>
  <si>
    <t>ELETROCALHA 100X50X3000MM PERFURADA C/ 01 VIA, COM TAMPA, INCLUINDO ACESSÓRIOS E CONEX., SUPORTES DE FIXAÇÃO, ETC</t>
  </si>
  <si>
    <t>13.11</t>
  </si>
  <si>
    <t>3,24</t>
  </si>
  <si>
    <t>13.12</t>
  </si>
  <si>
    <t>13.13</t>
  </si>
  <si>
    <t>C260-ORSE-11402</t>
  </si>
  <si>
    <t>CANALETA VETILADA EM PVC 80X100X2000MM</t>
  </si>
  <si>
    <t>13.14</t>
  </si>
  <si>
    <t>16.111.000015.SER</t>
  </si>
  <si>
    <t>Canaleta em PVC para instalação elétrica aparente inclusive conexões 50 x 20 mm</t>
  </si>
  <si>
    <t>13.15</t>
  </si>
  <si>
    <t>5,79</t>
  </si>
  <si>
    <t>13.16</t>
  </si>
  <si>
    <t>5,98</t>
  </si>
  <si>
    <t>13.17</t>
  </si>
  <si>
    <t>12,42</t>
  </si>
  <si>
    <t>13.18</t>
  </si>
  <si>
    <t>18,27</t>
  </si>
  <si>
    <t>13.19</t>
  </si>
  <si>
    <t>13.20</t>
  </si>
  <si>
    <t>24,13</t>
  </si>
  <si>
    <t>13.21</t>
  </si>
  <si>
    <t>12,76</t>
  </si>
  <si>
    <t>13.22</t>
  </si>
  <si>
    <t>13.23</t>
  </si>
  <si>
    <t>C165-BASA-ORSE-13528/13529</t>
  </si>
  <si>
    <t>PLUGUE MACHO E FÊMEA,10A, 2P+T PARA
LIGAÇÃO DAS LUMINÁRIAS</t>
  </si>
  <si>
    <t>13.24</t>
  </si>
  <si>
    <t>4,63</t>
  </si>
  <si>
    <t>13.25</t>
  </si>
  <si>
    <t>C146-BASA-ORSE-
11951</t>
  </si>
  <si>
    <t>Luminária tipo spot de embutir ER06 Abalux ou similar, aluminio branco, 4x50w, para lâmpada halógêna ou dicróica</t>
  </si>
  <si>
    <t>13.26</t>
  </si>
  <si>
    <t>C202 -SEDOP-170781</t>
  </si>
  <si>
    <t>LUMINÁRIA COM LÂMPADA DE LED 4X10W, DE EMBUTIR, COM REFLETOR PARABÓLICO ESPELHADO, ALETAS ESPELHADAS, LAMPADAS E DEMAIS ACESSÓRIOS, CONFORME ESPECIFICAÇÃO</t>
  </si>
  <si>
    <t>13.27</t>
  </si>
  <si>
    <t>C282-BASA -SINAPI</t>
  </si>
  <si>
    <t xml:space="preserve">LUMINÁRIA PLAFON QUADRADA 40 X 40 CM DE EMBUTIR A LED, COM CORPO EM CHAPA DE AÇO FOSFATIZADA E PINTADA ELETROSTÁTICA. ACRÍLICO LEITOSO. 54W-BIVOLT (6400°K).  </t>
  </si>
  <si>
    <t>13.28</t>
  </si>
  <si>
    <t>C284-BASA -SINAPI</t>
  </si>
  <si>
    <t>LUMINÁRIA SPOT TRILHO COM 6 SPOTS DOCRÓICA MR 16 PRETO POTÊNCIA DE 10 W, COMPLETO, COR BRANCO FRIO 6000-6500K, TRILHO COM 2 MÉTROS DE COMPRIMENTO</t>
  </si>
  <si>
    <t>13.29</t>
  </si>
  <si>
    <t>C285-BASA -SINAPI</t>
  </si>
  <si>
    <t>LUMINÁRIA PLAFON QUADRADA 60 X 60 CM DE EMBUTIR A LED, COM CORPO EM CHAPA DE AÇO FOSFATIZADA E PINTADA ELETROSTÁTICA. ACRÍLICO LEITOSO. 54W-BIVOLT (6400°K).</t>
  </si>
  <si>
    <t>13.30</t>
  </si>
  <si>
    <t>C283-BASA -SINAPI</t>
  </si>
  <si>
    <t>LUMINÁRIA PLAFON QUADRADA 20 X 20 CM DE EMBUTIR A LED, COM CORPO EM CHAPA DE AÇO FOSFATIZADA E PINTADA ELETROSTÁTICA. ACRÍLICO LEITOSO. 18W-BIVOLT (6400°K).</t>
  </si>
  <si>
    <t>und</t>
  </si>
  <si>
    <t>13.31</t>
  </si>
  <si>
    <t>C295-BASA</t>
  </si>
  <si>
    <t>CANHÃO 54 LEDS RGBW PROJETOR ILUMINAÇÃO PROFISSIONAL MISTURA DE CORES 180W LK154 - LUATEK, ESTRUTURA METÁLICA</t>
  </si>
  <si>
    <t>13.32</t>
  </si>
  <si>
    <t>C177-BASA</t>
  </si>
  <si>
    <t>Rack fechado 19" 44Ux800mm, de profundidade em aço SAE 1010/1020, ref. RTS40870 (Triunfo ou similar), com 1 porta, 03 bandejas de apoio, 02  réguas de tomadas 2P+T c/chicote, 6 anéis de guia vertical, exaustor, etc., conforme padrão do Banco (P/ REDE)</t>
  </si>
  <si>
    <t>13.33</t>
  </si>
  <si>
    <t>C261-BASA</t>
  </si>
  <si>
    <t>FRENTE FALSA PAINEL DE FECHAMENTO FURUKAWA 1U PARA RACK 19 P</t>
  </si>
  <si>
    <t>13.34</t>
  </si>
  <si>
    <t>213,61</t>
  </si>
  <si>
    <t>13.35</t>
  </si>
  <si>
    <t>7,09</t>
  </si>
  <si>
    <t>13.36</t>
  </si>
  <si>
    <t>0,08</t>
  </si>
  <si>
    <t>13.37</t>
  </si>
  <si>
    <t>C174-BASA</t>
  </si>
  <si>
    <t>IDENTIFICAÇÃO DE TODOS OS ELEMENTOS DO SISTEMA ELÉTRICO, COM ETIQUETAS DE LONGA DURABILIDADE, ANILHAS E ETC</t>
  </si>
  <si>
    <t>13.38</t>
  </si>
  <si>
    <t>C204 -SEDOP-171189</t>
  </si>
  <si>
    <t>PATCH CABLE M8V CAT 5E 1,5M</t>
  </si>
  <si>
    <t>13.39</t>
  </si>
  <si>
    <t>RODAPÉ EM CERÂMICO RETIFICADO, NÃO ESMALTADO, ACABAMENTO NATURAL, ESPESSURA MÍNIMA 9,5MM, CERTIFICADO PELA ABNT NBR 15463, COM ABSORÇÃO DE ÁGUA ≤ 0,1, RESISTÊNCIA AO MANCHAMENTO CLASSE 5, LOCAL DE TRÁFEGO INDICADO PELO FABRICANTE PARA AMBIENTE COMERCIAL INTERNO MOLHADO, COR BEGE, TAMANHO MÍNIMO DE 60X60CM, REFERÊNCIA:BIANCO PLUS NATURAL),</t>
  </si>
  <si>
    <t>13.40</t>
  </si>
  <si>
    <t>C308-BASA-ORSE-07224</t>
  </si>
  <si>
    <t>REMOÇÃO DE QUADRO ELÉTRICO DE EMBUTIR OU SOBREPOR</t>
  </si>
  <si>
    <t>13.41</t>
  </si>
  <si>
    <t>4,20</t>
  </si>
  <si>
    <t>13.42</t>
  </si>
  <si>
    <t>2,83</t>
  </si>
  <si>
    <t>13.43</t>
  </si>
  <si>
    <t>2,38</t>
  </si>
  <si>
    <t>13.44</t>
  </si>
  <si>
    <t>0,99</t>
  </si>
  <si>
    <t>13.45</t>
  </si>
  <si>
    <t>1,34</t>
  </si>
  <si>
    <t>13.46</t>
  </si>
  <si>
    <t>C253-BASA</t>
  </si>
  <si>
    <t>GUIA DE CABOS FECHADO</t>
  </si>
  <si>
    <t>13.47</t>
  </si>
  <si>
    <t>C388-BASA-ORSE-13632</t>
  </si>
  <si>
    <t xml:space="preserve">FORNECIMENTO E INSTALAÇÃO DE SISTEMA DE PAINEL DE LED </t>
  </si>
  <si>
    <t>14.0</t>
  </si>
  <si>
    <t xml:space="preserve">  </t>
  </si>
  <si>
    <t>CLIMATIZAÇÃO</t>
  </si>
  <si>
    <t>14.1</t>
  </si>
  <si>
    <t>C287-BASA</t>
  </si>
  <si>
    <t>DESINSTALAÇÃO DE AR CONDICIONADO ACJ INCLUINDO CARENAGEM METÁLICA EXISTENTE</t>
  </si>
  <si>
    <t>14.2</t>
  </si>
  <si>
    <t>C289-BASA</t>
  </si>
  <si>
    <t>INSTALAÇÃO DE PRUMADA PARA CAPITAÇÃO DE AGUA DE CONDENSAÇÃO DOS APARELHOS DE CLIMATIZAÇÃO DA FACHADA, EM TUBO DE CPVC DE 1", ALTUTA DE 60M.</t>
  </si>
  <si>
    <t>14.3</t>
  </si>
  <si>
    <t>C286-BASA -SEDOP-230262</t>
  </si>
  <si>
    <t>PONTO DE FORÇA PARA APARELHO DE CLIMATIZAÇÃO, INCLUSIVE CAIXAS, CONDUTORES, ELETROCALHAS, ELETRODUTOS, DISJUNTORES E ACESSÓRIOS</t>
  </si>
  <si>
    <t>14.4</t>
  </si>
  <si>
    <t>88,35</t>
  </si>
  <si>
    <t>14.5</t>
  </si>
  <si>
    <t>C290-BASA</t>
  </si>
  <si>
    <t>INTERLIGAÇÃO ENTRE SPLIT INVERTER 24.000 BTU´S, TUBULAÇÃO FRIGORÍGENA  E ELETRICA, CONFORME CROQUI DE POSICIONAMENTO DAS MÁQUINAS</t>
  </si>
  <si>
    <t>14.6</t>
  </si>
  <si>
    <t>C291-BASA</t>
  </si>
  <si>
    <t>PLATAFORMA METÁLICA, 36,0 X 1,5 M, EM ESTRUTURA DE AÇO CARBONO, COM CANTONEIRAS  3 X 1/4", BARRA CHATA 3 X 1/4", PISO EM CHAPA EXPANDIDA DE 1/4", FECHAMENTO LATARAL EM METALON 75 X 75 X 3MM E VENESIANA METALICA , FIXADO COM PARABOLT NA ESTRUTURA DO PRÉDIO, CONFORME PROJETO E SEUS DETALHES,  PINTURA AUTOMOTIVA NA COR BRANCA, INSTALADAS NOS SEGUINTES ANDARES: 4º, 6º, 8º, 10º, 12º, CONFORME PROJETO BÁSICO, OBSERVANDO-SE A NECESSIDADE DE DESENVOLVIMENTO E APROVAÇÃO, POR PARTE DA FISCALIZAÇÃO, DO PROJETO EXECUTIVO DO EQUIPAMENTO.</t>
  </si>
  <si>
    <t>14.7</t>
  </si>
  <si>
    <t>C389-BASA</t>
  </si>
  <si>
    <t>Fornecimento e instalação de Desumidificador de Ar 300m3/h com Degelo, Dreno e Filtro</t>
  </si>
  <si>
    <t>14.8</t>
  </si>
  <si>
    <t>Fornecimento e instalação de Controlador de Temperatura N322 220V - Sensor J, K ou T</t>
  </si>
  <si>
    <t>15.0</t>
  </si>
  <si>
    <t>FACHADA</t>
  </si>
  <si>
    <t>15.1</t>
  </si>
  <si>
    <t>15.2</t>
  </si>
  <si>
    <t>16.0</t>
  </si>
  <si>
    <t>PINTURA</t>
  </si>
  <si>
    <t>16.1</t>
  </si>
  <si>
    <t>6,42</t>
  </si>
  <si>
    <t>16.2</t>
  </si>
  <si>
    <t>3,89</t>
  </si>
  <si>
    <t>16.3</t>
  </si>
  <si>
    <t>13,04</t>
  </si>
  <si>
    <t>16.4</t>
  </si>
  <si>
    <t>5,42</t>
  </si>
  <si>
    <t>17.0</t>
  </si>
  <si>
    <t>SERVIÇOS DIVERSOS</t>
  </si>
  <si>
    <t>17.1</t>
  </si>
  <si>
    <t>C296-BASA</t>
  </si>
  <si>
    <t>PLACA EM ACRILICO DIMENSÃO 50X50 COM IDENTIFICAÇÃO PADRÃO DO AMBIENTE EM FORMA ADESIVA</t>
  </si>
  <si>
    <t>17.2</t>
  </si>
  <si>
    <t>C306-BASA</t>
  </si>
  <si>
    <t xml:space="preserve"> SINALIZAÇÃO DE PISO EM FAIXAS AMARELA E VERMELHA EM PVC 5CM ADESIVADA PARA EXTINTOR DE INCÊNDIO</t>
  </si>
  <si>
    <t>17.3</t>
  </si>
  <si>
    <t>C126-BASA</t>
  </si>
  <si>
    <t>FORNECIMENTO E INSTALAÇÃO DE TEXTO ENTRADA/SAÍDA DE 11X5CM CONFECCIONADA EM FITA ADESIVADA SIMPLES-FACE</t>
  </si>
  <si>
    <t>17.4</t>
  </si>
  <si>
    <t>PLANTAS ORNAMENTAIS COM ALTURA DE MUDA MENOR OU IGUAL A 2,00 M, INCLUINDO VASO</t>
  </si>
  <si>
    <t>112,14</t>
  </si>
  <si>
    <t>SERVIÇOS FINAIS</t>
  </si>
  <si>
    <t>32.109.000200.SER</t>
  </si>
  <si>
    <t>Limpeza geral da edificação - somente mão de obra</t>
  </si>
  <si>
    <t>C61-BASA</t>
  </si>
  <si>
    <t>DESMOBILIZAÇÃO (PEQUENA DISTÂNCIA)</t>
  </si>
  <si>
    <t xml:space="preserve">TOTAL : </t>
  </si>
  <si>
    <t xml:space="preserve">BDI </t>
  </si>
  <si>
    <t>TOTAL C/ BDI</t>
  </si>
  <si>
    <t>18.0</t>
  </si>
  <si>
    <t>18.1</t>
  </si>
  <si>
    <t>18.2</t>
  </si>
  <si>
    <t>.</t>
  </si>
  <si>
    <t xml:space="preserve">DATA: </t>
  </si>
  <si>
    <t>COMPOSIÇÃO UNITÁRIA DE PREÇOS DE SERVIÇOS</t>
  </si>
  <si>
    <t>MATRIZ DO BANCO</t>
  </si>
  <si>
    <t>SERVIÇO:</t>
  </si>
  <si>
    <t>REFORMA E ADAPTAÇÃO PARA INSTALAR O CENTRO CULTURAL BANCO DA AMAZÔNIA</t>
  </si>
  <si>
    <t>LOCAL :</t>
  </si>
  <si>
    <t>ESTADO DO PARÁ</t>
  </si>
  <si>
    <t>CODIGO</t>
  </si>
  <si>
    <t>COEF</t>
  </si>
  <si>
    <t>MAT(UNIT)</t>
  </si>
  <si>
    <t>MO(UNIT)</t>
  </si>
  <si>
    <t>MAT (TOTAL)</t>
  </si>
  <si>
    <t>MO (TOTAL)</t>
  </si>
  <si>
    <t>C04</t>
  </si>
  <si>
    <t>IN173</t>
  </si>
  <si>
    <t>BB-159-PE 2023/0192</t>
  </si>
  <si>
    <t>ART - ANOTAÇÃO DE RESPONSABILIDADE TÉCNICA / REGISTRO DE RESPONSABILIDADE TÉCNICA PARA EXECUÇÃO DE OBRA OU SERVIÇO ACIMA DE R$ 15.000,00</t>
  </si>
  <si>
    <t>IN02</t>
  </si>
  <si>
    <t>SEDOP-PA D00388</t>
  </si>
  <si>
    <t>taxas da prefeitura municipal (II)</t>
  </si>
  <si>
    <t>CJ</t>
  </si>
  <si>
    <t>691,51</t>
  </si>
  <si>
    <t>PREÇO TOTAL UNIT. (c/ taxa):</t>
  </si>
  <si>
    <t>C55</t>
  </si>
  <si>
    <t>DESMONTAGEM E MONTAGEM DE ESTAÇÃO DE TRABALHO  E BATERIA DOS CAIXAS</t>
  </si>
  <si>
    <t>AJUDANTE DE CARPINTEIRO COM ENCARGOS COMPLEMENTARES</t>
  </si>
  <si>
    <t>H</t>
  </si>
  <si>
    <t>14,39</t>
  </si>
  <si>
    <t>ELETRICISTA COM ENCARGOS COMPLEMENTARES</t>
  </si>
  <si>
    <t>19,70</t>
  </si>
  <si>
    <t>MARCENEIRO COM ENCARGOS COMPLEMENTARES</t>
  </si>
  <si>
    <t>17,78</t>
  </si>
  <si>
    <t>TOTAL</t>
  </si>
  <si>
    <t>C77</t>
  </si>
  <si>
    <t>IN05</t>
  </si>
  <si>
    <t>14333-ORSE</t>
  </si>
  <si>
    <t>Projeto Estrutural - Concreto armado. Observação: O cálculo da área equivale à área construída. (Não está sendo considerado a fundação, será necessário incluir separadamente).</t>
  </si>
  <si>
    <t>C78</t>
  </si>
  <si>
    <t>IN06</t>
  </si>
  <si>
    <t>07032/ORSE</t>
  </si>
  <si>
    <t>Projeto arquitetônico executivo de hospitais, laboratórios, clinicas com internamento, estúdios de rádio e TV, teatros, cinemas (sem repetições)</t>
  </si>
  <si>
    <t>C79</t>
  </si>
  <si>
    <t>IN205</t>
  </si>
  <si>
    <t>14340/ORSE</t>
  </si>
  <si>
    <t>Projeto de Esgoto - Esgoto sanitário com tratamento simples (fossa e filtro, sumidouro ou DAFA). Observação: O cálculo da área equivale à área construída e o projeto deve ser aprovado na ADEMA.</t>
  </si>
  <si>
    <t>IN07</t>
  </si>
  <si>
    <t>14338/ORSE</t>
  </si>
  <si>
    <t>Projeto Hidráulico - Água fria. Observação: Apresentar a carta de viabilidade da DESO.</t>
  </si>
  <si>
    <t>C82</t>
  </si>
  <si>
    <t>IN213</t>
  </si>
  <si>
    <t>14354/ORSE</t>
  </si>
  <si>
    <t>Projeto Elétrico - Sistema de detecção de alarme de incêndio.</t>
  </si>
  <si>
    <t>IN212</t>
  </si>
  <si>
    <t>14357-ORSE</t>
  </si>
  <si>
    <t>Projeto de Proteção contra descargas atmosféricas (PDA) - Projeto de medida de proteção contra surtos (MPS). Observação: Aprovado no corpo de bombeiros.</t>
  </si>
  <si>
    <t>IN08</t>
  </si>
  <si>
    <t>14350/ORSE</t>
  </si>
  <si>
    <t>Projeto Elétrico - Edificações especiais (com gerador e subestação). Observação: Hospitais, fábricas, penitenciárias, empreendimentos de maior complexidade.</t>
  </si>
  <si>
    <t>C83</t>
  </si>
  <si>
    <t>IN09</t>
  </si>
  <si>
    <t>14358/ORSE</t>
  </si>
  <si>
    <t>Projeto de Climatização Simples. Observação: Com equipamentos tipo split ou aparelhos de janela. O projeto de arquitetura deverá indicar a localização dos condensadores.</t>
  </si>
  <si>
    <t>C84</t>
  </si>
  <si>
    <t>IN10</t>
  </si>
  <si>
    <t>14346/ORSE</t>
  </si>
  <si>
    <t>Projeto de Prevenção e combate a incêndio e pânico - Extintor+ Hidrante. Observação: Aprovado no corpo de bombeiros.</t>
  </si>
  <si>
    <t>C85</t>
  </si>
  <si>
    <t>IN39</t>
  </si>
  <si>
    <t>ORSE- 02747</t>
  </si>
  <si>
    <t>Torneira cromada para lavatório, DECA 1173C (Decamatic Eco) ou similar</t>
  </si>
  <si>
    <t xml:space="preserve">FITA VEDA ROSCA EM ROLOS DE 18 MM X 10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</si>
  <si>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</si>
  <si>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3,25</t>
  </si>
  <si>
    <t>0,00</t>
  </si>
  <si>
    <t>ENCANADOR OU BOMBEIRO HIDRÁULICO COM ENCARGOS COMPLEMENTARES</t>
  </si>
  <si>
    <t>19,28</t>
  </si>
  <si>
    <t>AUXILIAR DE ENCANADOR OU BOMBEIRO HIDRÁULICO COM ENCARGOS COMPLEMENTARES</t>
  </si>
  <si>
    <t>14,44</t>
  </si>
  <si>
    <t>C100</t>
  </si>
  <si>
    <t>REMOÇÃO DE PLACA AÉREA EM PVC INDICATIVO DE GERÊNCIA</t>
  </si>
  <si>
    <t>SERVENTE COM ENCARGOS COMPLEMENTARES</t>
  </si>
  <si>
    <t>13,99</t>
  </si>
  <si>
    <t>C108</t>
  </si>
  <si>
    <t xml:space="preserve">MOLA HIDRAULICA AEREA, PARA PORTAS DE ATE 1.100 MM E PESO DE ATE 85 KG, COM CORPO EM ALUMINIO E BRACO EM ACO, SEM BRACO DE PARADA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</si>
  <si>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257,65</t>
  </si>
  <si>
    <t>CARPINTEIRO DE FORMAS COM ENCARGOS COMPLEMENTARES</t>
  </si>
  <si>
    <t>19,14</t>
  </si>
  <si>
    <t>C146</t>
  </si>
  <si>
    <t>IN183</t>
  </si>
  <si>
    <t>ORSE-12800</t>
  </si>
  <si>
    <t>Luminária tipo spot de embutir ER05-E Abalux ou similar, aluminio branco, 1x50/100w, para lâmpada halógêna AR111</t>
  </si>
  <si>
    <t>IN184</t>
  </si>
  <si>
    <t>ORSE-07290</t>
  </si>
  <si>
    <t>Lampada Dicróica 50W/12V</t>
  </si>
  <si>
    <t>AUXILIAR DE ELETRICISTA COM ENCARGOS COMPLEMENTARES</t>
  </si>
  <si>
    <t>14,75</t>
  </si>
  <si>
    <t>C150</t>
  </si>
  <si>
    <t xml:space="preserve">DISPOSITIVO DPS CLASSE II, 1 POLO, TENSAO MAXIMA DE 175 V, CORRENTE MAXIMA DE *45*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</si>
  <si>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95,61</t>
  </si>
  <si>
    <t>C158</t>
  </si>
  <si>
    <t>IN85</t>
  </si>
  <si>
    <t>ORSE-03632</t>
  </si>
  <si>
    <t>Eletrocalha metálica perfurada 100 x 50 x 3000mm, peso, 1,47Kg/m, (ref.: mopa ou similar)</t>
  </si>
  <si>
    <t>IN190</t>
  </si>
  <si>
    <t>ORSE- 03991</t>
  </si>
  <si>
    <t>Tampa de encaixe 100 X3000 - Z para eletrocalha metálica (ref.: mopa ou similar)</t>
  </si>
  <si>
    <t>in191</t>
  </si>
  <si>
    <t>ORSE-03991</t>
  </si>
  <si>
    <t>Cartela de bucha S-8 com 10 conjuntos de bucha/parafuso</t>
  </si>
  <si>
    <t>cartela</t>
  </si>
  <si>
    <t>C159</t>
  </si>
  <si>
    <t>IN86</t>
  </si>
  <si>
    <t>ORSE-0857</t>
  </si>
  <si>
    <t>Eletrocalha metálica perfurada 50 x 50 x 3000 mm (ref. valemam ou similar)</t>
  </si>
  <si>
    <t>in190</t>
  </si>
  <si>
    <t>C165</t>
  </si>
  <si>
    <t>IN92</t>
  </si>
  <si>
    <t>ORSE-13370</t>
  </si>
  <si>
    <t>Plug macho 2p + t, ABNT, de embutir, 10 A</t>
  </si>
  <si>
    <t>C166</t>
  </si>
  <si>
    <t>C174</t>
  </si>
  <si>
    <t>IN94</t>
  </si>
  <si>
    <t>COMPOSIÇÃO</t>
  </si>
  <si>
    <t>Identificação de todos os elementos do sistema elétrico, com etiquetas de longa durabilidade, anilhas e etc</t>
  </si>
  <si>
    <t>C177</t>
  </si>
  <si>
    <t>IN99</t>
  </si>
  <si>
    <t>ORSE-13509</t>
  </si>
  <si>
    <t>Rack fechado tipo armário 19" x 44 U x 870 mm</t>
  </si>
  <si>
    <t>IN37</t>
  </si>
  <si>
    <t>ORSE-01688</t>
  </si>
  <si>
    <t>Parafuso com porca gaiola</t>
  </si>
  <si>
    <t>IN146</t>
  </si>
  <si>
    <t>ORSE-11042</t>
  </si>
  <si>
    <t>Régua (filtro de linha) com 6 tomadas 2p+t</t>
  </si>
  <si>
    <t>IN50</t>
  </si>
  <si>
    <t>ORSE-01890</t>
  </si>
  <si>
    <t>Presilha de poliamida 4,5 x 180 mm</t>
  </si>
  <si>
    <t>IN104</t>
  </si>
  <si>
    <t>ORSE-01089</t>
  </si>
  <si>
    <t>Guia de cabos fechado 19" 1U</t>
  </si>
  <si>
    <t>IN145</t>
  </si>
  <si>
    <t>www.netcomputadores.com.br/</t>
  </si>
  <si>
    <t>Frente Falsa Painel De Fechamento Furukawa 1u Para Rack 19 P</t>
  </si>
  <si>
    <t>IN192</t>
  </si>
  <si>
    <t>www.mercadolivre.com.br/</t>
  </si>
  <si>
    <t>Ventilador Cooler Gc Metalica 120x120x38 110v 220v / Full</t>
  </si>
  <si>
    <t>C189</t>
  </si>
  <si>
    <t>IN123</t>
  </si>
  <si>
    <t>SEDOP-PA D00392</t>
  </si>
  <si>
    <t>Exaustor d=40cm</t>
  </si>
  <si>
    <t>PEDREIRO COM ENCARGOS COMPLEMENTARES</t>
  </si>
  <si>
    <t>19,35</t>
  </si>
  <si>
    <t>C194</t>
  </si>
  <si>
    <t>Remoção de mobiliários e armários</t>
  </si>
  <si>
    <t>C202</t>
  </si>
  <si>
    <t>IN117</t>
  </si>
  <si>
    <t>www.mercadolivre.com.br</t>
  </si>
  <si>
    <t>Luminária para lâmpada de Aletada 62x62 de embutir, com refletor parabólico espelhado</t>
  </si>
  <si>
    <t>LÂMPADA TUBULAR LED DE 9/10 W, BASE G13 - FORNECIMENTO E INSTALAÇÃO. AF_02/2020_PS</t>
  </si>
  <si>
    <t>6,41</t>
  </si>
  <si>
    <t>C204</t>
  </si>
  <si>
    <t>IN119</t>
  </si>
  <si>
    <t>SEDOP-PA L00007</t>
  </si>
  <si>
    <t>Patch cable M8V cat 5e 1,5m</t>
  </si>
  <si>
    <t>C236</t>
  </si>
  <si>
    <t xml:space="preserve">ANEL DE VEDACAO, PVC FLEXIVEL, 100 MM, PARA SAIDA DE BACIA / VASO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</si>
  <si>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12,86</t>
  </si>
  <si>
    <t>C247</t>
  </si>
  <si>
    <t>Porta divilux 0.80x2.10m c/ferragens - c/ perfil de aluminio</t>
  </si>
  <si>
    <t>IN96</t>
  </si>
  <si>
    <t>SEDOP-PA D00100</t>
  </si>
  <si>
    <t>CARPINTEIRO DE ESQUADRIA COM ENCARGOS COMPLEMENTARES</t>
  </si>
  <si>
    <t>18,07</t>
  </si>
  <si>
    <t>C253</t>
  </si>
  <si>
    <t>IN142</t>
  </si>
  <si>
    <t>www.amazon.com.br/</t>
  </si>
  <si>
    <t>Guia de cabo fechado</t>
  </si>
  <si>
    <t>AJUDANTE ESPECIALIZADO COM ENCARGOS COMPLEMENTARES</t>
  </si>
  <si>
    <t>C254</t>
  </si>
  <si>
    <t>C259</t>
  </si>
  <si>
    <t>IN143</t>
  </si>
  <si>
    <t>www.eletricaarea.com.br/</t>
  </si>
  <si>
    <t>C260</t>
  </si>
  <si>
    <t>IN144</t>
  </si>
  <si>
    <t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</si>
  <si>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0,39</t>
  </si>
  <si>
    <t>C261</t>
  </si>
  <si>
    <t>c263</t>
  </si>
  <si>
    <t>C270</t>
  </si>
  <si>
    <t>REMOÇÃO DE ESPELHO</t>
  </si>
  <si>
    <t>SERRALHEIRO COM ENCARGOS COMPLEMENTARES</t>
  </si>
  <si>
    <t>C276</t>
  </si>
  <si>
    <t xml:space="preserve">Raspagem, calafet. e enceramento de pisos em madeira </t>
  </si>
  <si>
    <t>IN152</t>
  </si>
  <si>
    <t xml:space="preserve">SEDOP-PA D00073 </t>
  </si>
  <si>
    <t xml:space="preserve">Palha de aço </t>
  </si>
  <si>
    <t xml:space="preserve">Pç </t>
  </si>
  <si>
    <t>IN153</t>
  </si>
  <si>
    <t xml:space="preserve">SEDOP-PA D00072 </t>
  </si>
  <si>
    <t xml:space="preserve">Massa de calafate </t>
  </si>
  <si>
    <t xml:space="preserve">KG </t>
  </si>
  <si>
    <t>IN154</t>
  </si>
  <si>
    <t xml:space="preserve">SEDOP-PA D00074 </t>
  </si>
  <si>
    <t xml:space="preserve">Cera preparada </t>
  </si>
  <si>
    <t>C278</t>
  </si>
  <si>
    <t>SOLDADOR COM ENCARGOS COMPLEMENTARES</t>
  </si>
  <si>
    <t>IN155</t>
  </si>
  <si>
    <t>SEDOP-PA D00454</t>
  </si>
  <si>
    <t>Conjunto de equipamento para remoção de estrutura metálica</t>
  </si>
  <si>
    <t>C281</t>
  </si>
  <si>
    <t xml:space="preserve">M2    </t>
  </si>
  <si>
    <t>C282</t>
  </si>
  <si>
    <t>IN156</t>
  </si>
  <si>
    <t>INTERNET</t>
  </si>
  <si>
    <t xml:space="preserve">LUMINÁRIA PLAFON QUADRADA 40 X 40 CM DE EMBUTIR A LED, COM CORPO EM CHAPA DE AÇO FOSFATIZADA E PINTADA ELETROSTÁTICA. ACRÍLICO LEITOSO. 50W-BIVOLT (6400°K).  </t>
  </si>
  <si>
    <t>c283</t>
  </si>
  <si>
    <t>in157</t>
  </si>
  <si>
    <t>c284</t>
  </si>
  <si>
    <t>IN158</t>
  </si>
  <si>
    <t>C285</t>
  </si>
  <si>
    <t>IN159</t>
  </si>
  <si>
    <t>Painel Plafon Led de Embutir Quadrado 4000K 50w Bivolt LLUM, 8 cm x 62 cm x 62 cm Ref.: 07551, Cod. Fabricante: RLT22504BCV2,</t>
  </si>
  <si>
    <t>C286</t>
  </si>
  <si>
    <t>PONTO ELÉTRICO P/AR CONDICIONADO(TUBUL., E FIAÇAO)</t>
  </si>
  <si>
    <t xml:space="preserve">DISJUNTOR TERMOMAGNETICO PARA TRILHO DIN (IEC), BIPOLAR,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</si>
  <si>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50,90</t>
  </si>
  <si>
    <t xml:space="preserve">CABO DE COBRE, FLEXIVEL, CLASSE 4 OU 5, ISOLACAO EM PVC/A, ANTICHAMA BWF-B, COBERTURA PVC-ST1, ANTICHAMA BWF-B, 1 CONDUTOR, 0,6/1 KV, SECAO NOMINAL 4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</si>
  <si>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DE PVC RIGIDO ROSCAVEL DE 3/4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</si>
  <si>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5,60</t>
  </si>
  <si>
    <t>C287</t>
  </si>
  <si>
    <t>c289</t>
  </si>
  <si>
    <t>TUBO, CPVC, SOLDÁVEL, DN 28MM, INSTALADO EM RAMAL OU SUB-RAMAL DE ÁGUA - FORNECIMENTO E INSTALAÇÃO. AF_06/2022</t>
  </si>
  <si>
    <t>13,85</t>
  </si>
  <si>
    <t>JOELHO 90 GRAUS, CPVC, SOLDÁVEL, DN 28MM, INSTALADO EM RAMAL OU SUB-RAMAL DE ÁGUA - FORNECIMENTO E INSTALAÇÃO. AF_06/2022</t>
  </si>
  <si>
    <t>5,53</t>
  </si>
  <si>
    <t>JOELHO 45 GRAUS, CPVC, SOLDÁVEL, DN 28MM, INSTALADO EM RAMAL OU SUB-RAMAL DE ÁGUA   FORNECIMENTO E INSTALAÇÃO. AF_06/2022</t>
  </si>
  <si>
    <t xml:space="preserve">ADESIVO PARA TUBOS CPVC, *75*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</si>
  <si>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34,05</t>
  </si>
  <si>
    <t xml:space="preserve">LIXA D'AGUA EM FOLHA,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</si>
  <si>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2,26</t>
  </si>
  <si>
    <t>c290</t>
  </si>
  <si>
    <t>C215</t>
  </si>
  <si>
    <t>Ponto de gás e força  p/ split até 60.000 BTU's (10m)</t>
  </si>
  <si>
    <t>C291</t>
  </si>
  <si>
    <t>PINTURA COM TINTA ALQUÍDICA DE FUNDO (TIPO ZARCÃO) PULVERIZADA SOBRE PERFIL METÁLICO EXECUTADO EM FÁBRICA (POR DEMÃO). AF_01/2020_PE</t>
  </si>
  <si>
    <t>1,21</t>
  </si>
  <si>
    <t>PINTURA COM TINTA ALQUÍDICA DE ACABAMENTO (ESMALTE SINTÉTICO ACETINADO) PULVERIZADA SOBRE PERFIL METÁLICO EXECUTADO EM FÁBRICA (POR DEMÃO). AF_01/2020_PE</t>
  </si>
  <si>
    <t>VIGA METÁLICA EM PERFIL LAMINADO OU SOLDADO EM AÇO ESTRUTURAL, COM CONEXÕES SOLDADAS, INCLUSOS MÃO DE OBRA, TRANSPORTE E IÇAMENTO UTILIZANDO GUINDASTE - FORNECIMENTO E INSTALAÇÃO. AF_01/2020_PA</t>
  </si>
  <si>
    <t>0,90</t>
  </si>
  <si>
    <t>PILAR METÁLICO PERFIL LAMINADO OU SOLDADO EM AÇO ESTRUTURAL, COM CONEXÕES SOLDADAS, INCLUSOS MÃO DE OBRA, TRANSPORTE E IÇAMENTO UTILIZANDO GUINDASTE - FORNECIMENTO E INSTALAÇÃO. AF_01/2020_PA</t>
  </si>
  <si>
    <t>0,74</t>
  </si>
  <si>
    <t>CONTRAVENTAMENTO COM CANTONEIRAS DE AÇO, ABAS IGUAIS, COM CONEXÕES SOLDADAS, INCLUSOS MÃO DE OBRA, TRANSPORTE E IÇAMENTO UTILIZANDO GUINDASTE, PARA EDIFÍCIOS DE 3 A 5 PAVIMENTOS - FORNECIMENTO E INSTALAÇÃO. AF_01/2020_PA</t>
  </si>
  <si>
    <t>2,53</t>
  </si>
  <si>
    <t>PINTURA ANTICORROSIVA DE DUTO METÁLICO. AF_03/2024</t>
  </si>
  <si>
    <t>4,33</t>
  </si>
  <si>
    <t xml:space="preserve">CHUMBADOR DE ACO ZINCADO, DIAMETRO 1/2", COMPRIMENTO 75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</si>
  <si>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12,39</t>
  </si>
  <si>
    <t>ENGENHEIRO CIVIL DE OBRA PLENO COM ENCARGOS COMPLEMENTARES</t>
  </si>
  <si>
    <t>123,20</t>
  </si>
  <si>
    <t>C295</t>
  </si>
  <si>
    <t>IN168</t>
  </si>
  <si>
    <t>C299</t>
  </si>
  <si>
    <t xml:space="preserve">LOCACAO DE ANDAIME SUSPENSO OU BALANCIM MANUAL, CAPACIDADE DE CARGA TOTAL DE APROXIMADAMENTE 250 KG/M2, PLATAFORMA DE 1,50 M X 0,80 M (C X L), CABO DE 45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</si>
  <si>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   </t>
  </si>
  <si>
    <t>632,50</t>
  </si>
  <si>
    <t>c300</t>
  </si>
  <si>
    <t>C307</t>
  </si>
  <si>
    <t xml:space="preserve">PISO EM PORCELANATO, BORDA RETA, EXTRA, LISO, MONOCOLOR, ACETINADO OU POLIDO, FORMATO MAIOR QUE 2025 CM2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</si>
  <si>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121,62</t>
  </si>
  <si>
    <t xml:space="preserve">ARGAMASSA COLANTE AC I PARA CERAMICAS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</si>
  <si>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</si>
  <si>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0,93</t>
  </si>
  <si>
    <t xml:space="preserve">REJUNTE CIMENTICIO,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</si>
  <si>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5,46</t>
  </si>
  <si>
    <t>AZULEJISTA OU LADRILHISTA COM ENCARGOS COMPLEMENTARES</t>
  </si>
  <si>
    <t>C308</t>
  </si>
  <si>
    <t>C315</t>
  </si>
  <si>
    <t>C321</t>
  </si>
  <si>
    <t>MESTRE DE OBRAS COM ENCARGOS COMPLEMENTARES</t>
  </si>
  <si>
    <t>MES</t>
  </si>
  <si>
    <t>5.811,38</t>
  </si>
  <si>
    <t>ELETROTÉCNICO COM ENCARGOS COMPLEMENTARES</t>
  </si>
  <si>
    <t>3.854,73</t>
  </si>
  <si>
    <t>ENGENHEIRO CIVIL DE OBRA SENIOR COM ENCARGOS COMPLEMENTARES</t>
  </si>
  <si>
    <t>25.335,82</t>
  </si>
  <si>
    <t>ALMOXARIFE COM ENCARGOS COMPLEMENTARES</t>
  </si>
  <si>
    <t>3.638,74</t>
  </si>
  <si>
    <t>C324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</si>
  <si>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</si>
  <si>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</si>
  <si>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20,12</t>
  </si>
  <si>
    <t>CAMINHÃO TOCO, PBT 16.000 KG, CARGA ÚTIL MÁX. 10.685 KG, DIST. ENTRE EIXOS 4,8 M, POTÊNCIA 189 CV, INCLUSIVE CARROCERIA FIXA ABERTA DE MADEIRA P/ TRANSPORTE GERAL DE CARGA SECA, DIMEN. APROX. 2,5 X 7,00 X 0,50 M - CHI DIURNO. AF_06/2014</t>
  </si>
  <si>
    <t>CHI</t>
  </si>
  <si>
    <t>TRANSPORTE COM CAMINHÃO PIPA DE 6 M³, EM VIA URBANA PAVIMENTADA, ADICIONAL PARA DMT EXCEDENTE A 30 KM (UNIDADE: M3XKM). AF_07/2020</t>
  </si>
  <si>
    <t>0,16</t>
  </si>
  <si>
    <t>ENCARREGADO GERAL COM ENCARGOS COMPLEMENTARES</t>
  </si>
  <si>
    <t>21,45</t>
  </si>
  <si>
    <t>C338</t>
  </si>
  <si>
    <t>22,47</t>
  </si>
  <si>
    <t>INSTALAÇÃO DE VIDRO TEMPERADO, E = 8 MM, ENCAIXADO EM PERFIL U. AF_01/2021_PS</t>
  </si>
  <si>
    <t>49,11</t>
  </si>
  <si>
    <t>IN59</t>
  </si>
  <si>
    <t>deslocamento do técnico a agencia</t>
  </si>
  <si>
    <t>C342</t>
  </si>
  <si>
    <t>IN175</t>
  </si>
  <si>
    <t>ORSE- 09017</t>
  </si>
  <si>
    <t>Corrimão em aço inox ø=1 1/2", duplo, h=90cm</t>
  </si>
  <si>
    <t xml:space="preserve">BUCHA DE NYLON, DIAMETRO DO FURO 8 MM, COMPRIMENTO 40 MM, COM PARAFUSO DE ROSCA SOBERBA, CABECA CHATA, FENDA SIMPLES, 4,8 X 50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</si>
  <si>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0,73</t>
  </si>
  <si>
    <t xml:space="preserve">PARAFUSO DE LATAO COM ROSCA SOBERBA, CABECA CHATA E FENDA SIMPLES, DIAMETRO 3,2 MM, COMPRIMENTO 16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</si>
  <si>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0,30</t>
  </si>
  <si>
    <t>C364</t>
  </si>
  <si>
    <t>IN48</t>
  </si>
  <si>
    <t>www.portaldomontador.com.br/calculadora-montagem-de-moveis-convencionais-novos/</t>
  </si>
  <si>
    <t>DESMONTAGEM DE ARQUIVO DESLIZANTE  DE 8 FACES</t>
  </si>
  <si>
    <t>c375</t>
  </si>
  <si>
    <t>ARQUITETO DE OBRA PLENO COM ENCARGOS COMPLEMENTARES</t>
  </si>
  <si>
    <t>121,14</t>
  </si>
  <si>
    <t>c376</t>
  </si>
  <si>
    <t>IN201</t>
  </si>
  <si>
    <t>07026/ORSE</t>
  </si>
  <si>
    <t>Projeto arquitetônico executivo unifamiliar de obra nova com área total acima de 200m² (sem repetições)</t>
  </si>
  <si>
    <t>C377</t>
  </si>
  <si>
    <t>IN202</t>
  </si>
  <si>
    <t>13613-ORSE</t>
  </si>
  <si>
    <t>Adequação para Acessibilidade de edificações existentes (Observação: Se a contratação incluir o projeto de reforma da edificação, este item não será pago) - preço por área construída.</t>
  </si>
  <si>
    <t>C378</t>
  </si>
  <si>
    <t>IN203</t>
  </si>
  <si>
    <t>12820-ORSE</t>
  </si>
  <si>
    <t>Projeto executivo de paisagismo - 2.001m² a 5.000m²</t>
  </si>
  <si>
    <t>C379</t>
  </si>
  <si>
    <t>IN204</t>
  </si>
  <si>
    <t>14363/ORSE</t>
  </si>
  <si>
    <t>Projeto de Comunicação visual. Observação: Inclui o preço da arte.</t>
  </si>
  <si>
    <t>C380</t>
  </si>
  <si>
    <t>IN207</t>
  </si>
  <si>
    <t>14361/ORSE</t>
  </si>
  <si>
    <t>Projeto de Sonorização. Observação: Área atendida. Com equipamentos.</t>
  </si>
  <si>
    <t>C381</t>
  </si>
  <si>
    <t>IN208</t>
  </si>
  <si>
    <t>14351/ORSE</t>
  </si>
  <si>
    <t>Projeto Elétrico - Iluminação artística (Luminotécnica). Observação: Cálculo baseado na área trabalhada da fachada.</t>
  </si>
  <si>
    <t>C382</t>
  </si>
  <si>
    <t>in210</t>
  </si>
  <si>
    <t>14360/ORSE</t>
  </si>
  <si>
    <t>Projeto de Cabeamento Estruturado - Voz, dados e antena coletiva. Observação: Em projetos com lógica restrita a poucos ambientes, será adotado fator de redução proporcionalmente à área atendida.</t>
  </si>
  <si>
    <t>c383</t>
  </si>
  <si>
    <t>in211</t>
  </si>
  <si>
    <t>14362/ORSE</t>
  </si>
  <si>
    <t>Projeto de Circuito fechado de televisão - CFTV. Observação: Área atendida. Com equipamentos.</t>
  </si>
  <si>
    <t>C386</t>
  </si>
  <si>
    <t>C387</t>
  </si>
  <si>
    <t>MECÃNICO DE EQUIPAMENTOS PESADOS COM ENCARGOS COMPLEMENTARES</t>
  </si>
  <si>
    <t>26,05</t>
  </si>
  <si>
    <t>C388</t>
  </si>
  <si>
    <t>IN214</t>
  </si>
  <si>
    <t>14440/ORSE</t>
  </si>
  <si>
    <t>Painel em Led retangular 30 x 120 cm, de sobrepor 45W bivolt, cor branco frio</t>
  </si>
  <si>
    <t>C389</t>
  </si>
  <si>
    <t>IN215</t>
  </si>
  <si>
    <t>https://www.lojasynth.com</t>
  </si>
  <si>
    <t>Desumidificador de Ar 300m3/h com Degelo, Dreno e Filtro</t>
  </si>
  <si>
    <t>C390</t>
  </si>
  <si>
    <t>IN216</t>
  </si>
  <si>
    <t>https://www.rhmateriaiseletricos.com.br</t>
  </si>
  <si>
    <t>Controlador de Temperatura N322 220V - Sensor J, K ou T</t>
  </si>
  <si>
    <t>C391</t>
  </si>
  <si>
    <t>2,9850000</t>
  </si>
  <si>
    <t>2,4850000</t>
  </si>
  <si>
    <t>5,0000000</t>
  </si>
  <si>
    <t>JOELHO 45 GRAUS, PVC, SOLDÁVEL, DN 20MM, INSTALADO EM RAMAL OU SUB-RAMAL DE ÁGUA - FORNECIMENTO E INSTALAÇÃO. AF_06/2022</t>
  </si>
  <si>
    <t>1,0000000</t>
  </si>
  <si>
    <t>2,0000000</t>
  </si>
  <si>
    <t>ADAPTADOR CURTO COM BOLSA E ROSCA PARA REGISTRO, PVC, SOLDÁVEL, DN 25MM X 3/4 , INSTALADO EM RAMAL OU SUB-RAMAL DE ÁGUA - FORNECIMENTO E INSTALAÇÃO. AF_06/2022</t>
  </si>
  <si>
    <t>3,19</t>
  </si>
  <si>
    <t>TE, PVC, SOLDÁVEL, DN 20MM, INSTALADO EM RAMAL OU SUB-RAMAL DE ÁGUA - FORNECIMENTO E INSTALAÇÃO. AF_06/2022</t>
  </si>
  <si>
    <t>5,92</t>
  </si>
  <si>
    <t>TE, PVC, SOLDÁVEL, DN 25MM, INSTALADO EM RAMAL OU SUB-RAMAL DE ÁGUA - FORNECIMENTO E INSTALAÇÃO. AF_06/2022</t>
  </si>
  <si>
    <t>6,84</t>
  </si>
  <si>
    <t>REGISTRO DE GAVETA BRUTO, LATÃO, ROSCÁVEL, 3/4", COM ACABAMENTO E CANOPLA CROMADOS - FORNECIMENTO E INSTALAÇÃO. AF_08/2021</t>
  </si>
  <si>
    <t>7,43</t>
  </si>
  <si>
    <t>FURO MECANIZADO EM CONCRETO, COM MARTELO DEMOLIDOR, PARA INSTALAÇÕES HIDRÁULICAS, DIÂMETROS MENORES OU IGUAIS A 40 MM. AF_09/2023</t>
  </si>
  <si>
    <t>0,5000000</t>
  </si>
  <si>
    <t>4,99</t>
  </si>
  <si>
    <t>RASGO LINEAR MANUAL EM ALVENARIA, PARA RAMAIS/ DISTRIBUIÇÃO DE INSTALAÇÕES HIDRÁULICAS, DIÂMETROS MENORES OU IGUAIS A 40 MM. AF_09/2023</t>
  </si>
  <si>
    <t>2,8913000</t>
  </si>
  <si>
    <t>5,52</t>
  </si>
  <si>
    <t>PASSANTE TIPO TUBO COM DIÂMETRO DE 40 MM, FIXADO EM LAJE, PARA PASSAGEM DE TUBULAÇÕES COM NO MÁXIMO 32 MM DE DIÂMETRO. AF_09/2023</t>
  </si>
  <si>
    <t>2,5000000</t>
  </si>
  <si>
    <t>1,60</t>
  </si>
  <si>
    <t>CHUMBAMENTO LINEAR EM ALVENARIA PARA RAMAIS/DISTRIBUIÇÃO DE INSTALAÇÕES HIDRÁULICAS COM DIÂMETROS MENORES OU IGUAIS A 40 MM. AF_09/2023</t>
  </si>
  <si>
    <t>8,89</t>
  </si>
  <si>
    <t>FIXAÇÃO DE TUBOS HORIZONTAIS DE PVC ÁGUA, PVC ESGOTO, PVC ÁGUA PLUVIAL, CPVC, PPR, COBRE OU AÇO, DIÂMETROS MENORES OU IGUAIS A 40 MM, COM ABRAÇADEIRA METÁLICA FLEXÍVEL 18 MM, FIXADA DIRETAMENTE NA LAJE. AF_09/2023</t>
  </si>
  <si>
    <t>13,9925000</t>
  </si>
  <si>
    <t>14,78</t>
  </si>
  <si>
    <t>CHUMBAMENTO PONTUAL EM PASSAGEM DE TUBO COM DIÂMETRO MENOR OU IGUAL A 40 MM. AF_09/2023</t>
  </si>
  <si>
    <t>5,26</t>
  </si>
  <si>
    <t>REGISTRO DE GAVETA BRUTO, LATÃO, ROSCÁVEL, 1 1/2", COM ACABAMENTO E CANOPLA CROMADOS - FORNECIMENTO E INSTALAÇÃO. AF_08/2021</t>
  </si>
  <si>
    <t>0,2500000</t>
  </si>
  <si>
    <t>12,60</t>
  </si>
  <si>
    <t>TUBO, PVC, SOLDÁVEL, DN 40MM, INSTALADO EM RAMAL DE DISTRIBUIÇÃO DE ÁGUA - FORNECIMENTO E INSTALAÇÃO. AF_06/2022</t>
  </si>
  <si>
    <t>12,0538000</t>
  </si>
  <si>
    <t>7,55</t>
  </si>
  <si>
    <t>JOELHO 90 GRAUS, PVC, SOLDÁVEL, DN 40MM, INSTALADO EM RAMAL DE DISTRIBUIÇÃO DE ÁGUA - FORNECIMENTO E INSTALAÇÃO. AF_06/2022</t>
  </si>
  <si>
    <t>9,2500000</t>
  </si>
  <si>
    <t>6,47</t>
  </si>
  <si>
    <t>JOELHO 45 GRAUS, PVC, SOLDÁVEL, DN 40MM, INSTALADO EM RAMAL DE DISTRIBUIÇÃO DE ÁGUA - FORNECIMENTO E INSTALAÇÃO. AF_06/2022</t>
  </si>
  <si>
    <t>1,5000000</t>
  </si>
  <si>
    <t>LUVA, PVC, SOLDÁVEL, DN 40MM, INSTALADO EM RAMAL DE DISTRIBUIÇÃO DE ÁGUA - FORNECIMENTO E INSTALAÇÃO. AF_06/2022</t>
  </si>
  <si>
    <t>4,32</t>
  </si>
  <si>
    <t>ADAPTADOR CURTO COM BOLSA E ROSCA PARA REGISTRO, PVC, SOLDÁVEL, DN 40MM X 1.1/4", INSTALADO EM RAMAL DE DISTRIBUIÇÃO DE ÁGUA - FORNECIMENTO E INSTALAÇÃO. AF_06/2022</t>
  </si>
  <si>
    <t>3,99</t>
  </si>
  <si>
    <t>ADAPTADOR CURTO COM BOLSA E ROSCA PARA REGISTRO, PVC, SOLDÁVEL, DN 40MM X 1.1/2", INSTALADO EM RAMAL DE DISTRIBUIÇÃO DE ÁGUA - FORNECIMENTO E INSTALAÇÃO. AF_06/2022</t>
  </si>
  <si>
    <t>TE, PVC, SOLDÁVEL, DN 40MM, INSTALADO EM RAMAL DE DISTRIBUIÇÃO DE ÁGUA - FORNECIMENTO E INSTALAÇÃO. AF_06/2022</t>
  </si>
  <si>
    <t>8,63</t>
  </si>
  <si>
    <t>C392</t>
  </si>
  <si>
    <t>0,9250000</t>
  </si>
  <si>
    <t>5,2400000</t>
  </si>
  <si>
    <t>3,0000000</t>
  </si>
  <si>
    <t>2,8613000</t>
  </si>
  <si>
    <t>4,9025000</t>
  </si>
  <si>
    <t>3,3088000</t>
  </si>
  <si>
    <t>1,2500000</t>
  </si>
  <si>
    <t>C393</t>
  </si>
  <si>
    <t>2,1900000</t>
  </si>
  <si>
    <t>2,7213000</t>
  </si>
  <si>
    <t>3,1275000</t>
  </si>
  <si>
    <t>3,6588000</t>
  </si>
  <si>
    <t>2,2500000</t>
  </si>
  <si>
    <t xml:space="preserve">ORÇAMENTO SIMPLIFICADO </t>
  </si>
  <si>
    <t>DESCRIÇÃO DOS SERVIÇOS</t>
  </si>
  <si>
    <t>Total</t>
  </si>
  <si>
    <t>%</t>
  </si>
  <si>
    <t>TOTAL PARCIAL</t>
  </si>
  <si>
    <t>TOTAL GERAL</t>
  </si>
  <si>
    <t>C395-BASA</t>
  </si>
  <si>
    <t>ELABORAÇÃO DE PROJETO EXECUTIVO DE ESTRUTURA METÁLICA EM FACHADA</t>
  </si>
  <si>
    <t>C394-BASA</t>
  </si>
  <si>
    <t xml:space="preserve">SERVIÇO DE FORNECIMENTO E INSTALAÇÃO DE ESTRUTURA METÁLICA EM FACHADA </t>
  </si>
  <si>
    <t>C394</t>
  </si>
  <si>
    <t>IN217</t>
  </si>
  <si>
    <t>IN218</t>
  </si>
  <si>
    <t>C395</t>
  </si>
  <si>
    <t>IN219</t>
  </si>
  <si>
    <t>COTAÇÃO-ISOESTE (INCLUINDO ICMS E IPI)</t>
  </si>
  <si>
    <t>AIRBRISE 70MM X 175MM - PINTURAS
SÓLIDAS 0,65MM (PÓS-PIN 1F) - NCM: 73089090</t>
  </si>
  <si>
    <t>ACESSORIOS P/ MONTAGEM DE AIRBRISES</t>
  </si>
  <si>
    <t xml:space="preserve">ELETRODO REVESTIDO AWS - E7018, DIAMETRO IGUAL A 4,00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</si>
  <si>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51,84</t>
  </si>
  <si>
    <t>AJUDANTE DE ESTRUTURA METÁLICA COM ENCARGOS COMPLEMENTARES</t>
  </si>
  <si>
    <t>14,33</t>
  </si>
  <si>
    <t>MONTADOR DE ESTRUTURA METÁLICA COM ENCARGOS COMPLEMENTARES</t>
  </si>
  <si>
    <t>16,99</t>
  </si>
  <si>
    <t>GUINDASTE HIDRÁULICO AUTOPROPELIDO, COM LANÇA TELESCÓPICA 40 M, CAPACIDADE MÁXIMA 60 T, POTÊNCIA 260 KW - CHP DIURNO. AF_03/2016</t>
  </si>
  <si>
    <t>22,06</t>
  </si>
  <si>
    <t>GUINDASTE HIDRÁULICO AUTOPROPELIDO, COM LANÇA TELESCÓPICA 40 M, CAPACIDADE MÁXIMA 60 T, POTÊNCIA 260 KW - CHI DIURNO. AF_03/2016</t>
  </si>
  <si>
    <t>JATEAMENTO ABRASIVO COM GRANALHA DE AÇO EM PERFIL METÁLICO EM FÁBRICA. AF_01/2020</t>
  </si>
  <si>
    <t>2,48</t>
  </si>
  <si>
    <t xml:space="preserve">COTAÇÃO-ISOESTE </t>
  </si>
  <si>
    <t>ELABPROJETOENG - 703 - ELABORAÇÃO PROJETO
EXECUTIVO</t>
  </si>
  <si>
    <t>PLATAFORMA METÁLICA, 36,0 X 1,5 M, EM ESTRUTURA DE AÇO CARBONO, COM CANTONEIRAS  3 X 1/4", BARRA CHATA 3 X 1/4", PISO EM CHAPA EXPANDIDA DE 1/4", FECHAMENTO LATARAL EM METALON 75 X 75 X 3MM E VENESIANA METALICA , FIXADO COM PARABOLT NA ESTRUTURA DO PRÉDIO, CONFORME PROJETO E SEUS DETALHES,  PINTURA AUTOMOTIVA NA COR BRANCA, INSTALADAS NOS SEGUINTES ANDARES: TÉRREO, SOBRELOJA E 1º PAVIMENTO, CONFORME PROJETO BÁSICO, OBSERVANDO-SE A NECESSIDADE DE DESENVOLVIMENTO E APROVAÇÃO, POR PARTE DA FISCALIZAÇÃO, DO PROJETO EXECUTIVO DO EQUIPAMENTO.</t>
  </si>
  <si>
    <t>INSTALAÇÃO DE PRUMADA PARA CAPITAÇÃO DE AGUA DE CONDENSAÇÃO DOS APARELHOS DE CLIMATIZAÇÃO DA FACHADA, EM TUBO DE CPVC DE 1", ALTUTA DE 10M.</t>
  </si>
  <si>
    <t xml:space="preserve">AR CONDICIONADO SPLIT INVERTER, HI-WALL (PAREDE), 24000 BTU/H, CICLO FRIO - FORNECIMENTO E INSTALAÇÃO. </t>
  </si>
  <si>
    <t xml:space="preserve">FORNECIMENTO E INSTALAÇÃO DE PLACA DE OBRA COM CHAPA GALVANIZADA E ESTRUTURA DE MADEIRA. </t>
  </si>
  <si>
    <t>CARGA, MANOBRA E DESCARGA DE ENTULHO EM CAMINHÃO BASCULANTE 6 M³ - CARGA COM ESCAVADEIRA HIDRÁULICA  (CAÇAMBA DE 0,80 M³ / 111 HP) E DESCARGA LIVRE (UNIDADE: M3).</t>
  </si>
  <si>
    <t xml:space="preserve">TRANSPORTE VERTICAL MANUAL, 1 PAVIMENTO, DE JANELA (UNIDADE: M2). </t>
  </si>
  <si>
    <t xml:space="preserve">TRANSPORTE COM CAMINHÃO BASCULANTE DE 6 M³, EM VIA URBANA PAVIMENTADA, DMT ATÉ 30 KM (UNIDADE: M3XKM). </t>
  </si>
  <si>
    <t xml:space="preserve">REMOÇÃO DE CHAPAS E PERFIS DE DRYWALL, DE FORMA MANUAL, SEM REAPROVEITAMENTO. </t>
  </si>
  <si>
    <t>REMOÇÃO DE REVESTIMENTO DE PISO VINÍLICO</t>
  </si>
  <si>
    <t xml:space="preserve">DEMOLIÇÃO DE REVESTIMENTO CERÂMICO, DE FORMA MANUAL, SEM REAPROVEITAMENTO. </t>
  </si>
  <si>
    <t xml:space="preserve">DEMOLIÇÃO DE ALVENARIA DE BLOCO FURADO, DE FORMA MANUAL, SEM REAPROVEITAMENTO. </t>
  </si>
  <si>
    <t>REMOÇÃO DE FORRO DE GESSO, DE FORMA MANUAL, COM REAPROVEITAMENTO.</t>
  </si>
  <si>
    <t xml:space="preserve">REMOÇÃO DE CABOS ELÉTRICOS, COM SEÇÃO DE 10 MM², FORMA MANUAL, SEM REAPROVEITAMENTO. </t>
  </si>
  <si>
    <t xml:space="preserve">REMOÇÃO DE LUMINÁRIAS, DE FORMA MANUAL, SEM REAPROVEITAMENTO. </t>
  </si>
  <si>
    <t xml:space="preserve">RASGO LINEAR MANUAL EM ALVENARIA, PARA ELETRODUTOS, DIÂMETROS MENORES OU IGUAIS A 40 MM. </t>
  </si>
  <si>
    <t xml:space="preserve">REMOÇÃO DE PORTAS, DE FORMA MANUAL, SEM REAPROVEITAMENTO. </t>
  </si>
  <si>
    <t xml:space="preserve">DEMOLIÇÃO DE ARGAMASSAS, DE FORMA MANUAL, SEM REAPROVEITAMENTO. </t>
  </si>
  <si>
    <t xml:space="preserve">REMOÇÃO DE METAIS SANITÁRIOS, DE FORMA MANUAL, SEM REAPROVEITAMENTO. </t>
  </si>
  <si>
    <t>REMOÇÃO DE TUBULAÇÕES (TUBOS E CONEXÕES) DE ÁGUA FRIA, DE FORMA MANUAL, SEM REAPROVEITAMENTO.</t>
  </si>
  <si>
    <t>REMOÇÃO DE LOUÇAS, DE FORMA MANUAL, SEM REAPROVEITAMENTO.</t>
  </si>
  <si>
    <t xml:space="preserve">REMOÇÃO DE FORRO DE GESSO, DE FORMA MANUAL, SEM REAPROVEITAMENTO. </t>
  </si>
  <si>
    <t>REMOÇÃO DE CABOS ELÉTRICOS, COM SEÇÃO DE 10 MM², FORMA MANUAL, SEM REAPROVEITAMENTO.</t>
  </si>
  <si>
    <t>REMOÇÃO DE LUMINÁRIAS, DE FORMA MANUAL, SEM REAPROVEITAMENTO.</t>
  </si>
  <si>
    <t>RASGO LINEAR MANUAL EM ALVENARIA, PARA ELETRODUTOS, DIÂMETROS MENORES OU IGUAIS A 40 MM.</t>
  </si>
  <si>
    <t xml:space="preserve">REMOÇÃO DE TUBULAÇÕES (TUBOS E CONEXÕES) DE ÁGUA FRIA, DE FORMA MANUAL, SEM REAPROVEITAMENTO. </t>
  </si>
  <si>
    <t xml:space="preserve">DEMOLIÇÃO DE LAJES, EM CONCRETO ARMADO, DE FORMA MANUAL, SEM REAPROVEITAMENTO. </t>
  </si>
  <si>
    <t>DEMOLIÇÃO DE ALVENARIA DE BLOCO FURADO, DE FORMA MANUAL, SEM REAPROVEITAMENTO.</t>
  </si>
  <si>
    <t>REMOÇÃO DE METAIS SANITÁRIOS, DE FORMA MANUAL, SEM REAPROVEITAMENTO.</t>
  </si>
  <si>
    <t xml:space="preserve">INSTALAÇÃO DE VIDRO LAMINADO, E = 8 MM (4+4), ENCAIXADO EM PERFIL U. </t>
  </si>
  <si>
    <t xml:space="preserve">DIVISÓRIA FIXA EM VIDRO TEMPERADO 10 MM, SEM ABERTURA. </t>
  </si>
  <si>
    <t xml:space="preserve">FABRICAÇÃO DE FÔRMA PARA LAJES, EM CHAPA DE MADEIRA COMPENSADA RESINADA, E = 17 MM. </t>
  </si>
  <si>
    <t xml:space="preserve">ARMAÇÃO DE LAJE DE ESTRUTURA CONVENCIONAL DE CONCRETO ARMADO UTILIZANDO AÇO CA-60 DE 5,0 MM - MONTAGEM. </t>
  </si>
  <si>
    <t xml:space="preserve">CONCRETO FCK = 25MPA, TRAÇO 1:2,3:2,7 (EM MASSA SECA DE CIMENTO/ AREIA MÉDIA/ BRITA 1) - PREPARO MECÂNICO COM BETONEIRA 400 L. </t>
  </si>
  <si>
    <t xml:space="preserve">CONTRAPISO EM ARGAMASSA TRAÇO 1:4 (CIMENTO E AREIA), PREPARO MANUAL, APLICADO EM ÁREAS SECAS SOBRE LAJE, ADERIDO, ACABAMENTO NÃO REFORÇADO, ESPESSURA 3CM. </t>
  </si>
  <si>
    <t>FABRICAÇÃO DE FÔRMA PARA LAJES, EM CHAPA DE MADEIRA COMPENSADA RESINADA, E = 17 MM.</t>
  </si>
  <si>
    <t>CONCRETO FCK = 25MPA, TRAÇO 1:2,3:2,7 (EM MASSA SECA DE CIMENTO/ AREIA MÉDIA/ BRITA 1) - PREPARO MECÂNICO COM BETONEIRA 400 L.</t>
  </si>
  <si>
    <t xml:space="preserve">LAJE PRÉ-MOLDADA UNIDIRECIONAL, BIAPOIADA, PARA PISO, ENCHIMENTO EM CERÂMICA, VIGOTA CONVENCIONAL, ALTURA TOTAL DA LAJE (ENCHIMENTO+CAPA) = (8+4). </t>
  </si>
  <si>
    <t xml:space="preserve">PORTA EM ALUMÍNIO DE ABRIR TIPO VENEZIANA COM GUARNIÇÃO, FIXAÇÃO COM PARAFUSOS - FORNECIMENTO E INSTALAÇÃO. </t>
  </si>
  <si>
    <t xml:space="preserve">PORTA DE MADEIRA PARA PINTURA, SEMI-OCA (LEVE OU MÉDIA), 60X210CM, ESPESSURA DE 3,5CM, INCLUSO DOBRADIÇAS - FORNECIMENTO E INSTALAÇÃO. </t>
  </si>
  <si>
    <t xml:space="preserve">PORTA DE MADEIRA PARA PINTURA, SEMI-OCA (LEVE OU MÉDIA), 80X210CM, ESPESSURA DE 3,5CM, INCLUSO DOBRADIÇAS - FORNECIMENTO E INSTALAÇÃO. </t>
  </si>
  <si>
    <t xml:space="preserve">KIT DE PORTA-PRONTA DE MADEIRA EM ACABAMENTO MELAMÍNICO BRANCO, FOLHA LEVE OU MÉDIA, 80X210CM, EXCLUSIVE FECHADURA, FIXAÇÃO COM PREENCHIMENTO PARCIAL DE ESPUMA EXPANSIVA - FORNECIMENTO E INSTALAÇÃO. </t>
  </si>
  <si>
    <t xml:space="preserve">FECHADURA DE EMBUTIR COM CILINDRO, EXTERNA, COMPLETA, ACABAMENTO PADRÃO MÉDIO, INCLUSO EXECUÇÃO DE FURO - FORNECIMENTO E INSTALAÇÃO. </t>
  </si>
  <si>
    <t xml:space="preserve">FECHADURA DE EMBUTIR PARA PORTA DE BANHEIRO, COMPLETA, ACABAMENTO PADRÃO MÉDIO, INCLUSO EXECUÇÃO DE FURO - FORNECIMENTO E INSTALAÇÃO. </t>
  </si>
  <si>
    <t xml:space="preserve">BANCADA DE GRANITO CINZA POLIDO, DE 1,50 X 0,60 M, PARA PIA DE COZINHA - FORNECIMENTO E INSTALAÇÃO. </t>
  </si>
  <si>
    <t xml:space="preserve">CUBA DE EMBUTIR RETANGULAR DE AÇO INOXIDÁVEL, 46 X 30 X 12 CM - FORNECIMENTO E INSTALAÇÃO. </t>
  </si>
  <si>
    <t xml:space="preserve">VASO SANITÁRIO SIFONADO COM CAIXA ACOPLADA LOUÇA BRANCA, INCLUSO ENGATE FLEXÍVEL EM PLÁSTICO BRANCO, 1/2  X 40CM - FORNECIMENTO E INSTALAÇÃO. </t>
  </si>
  <si>
    <t xml:space="preserve">LAVATÓRIO LOUÇA BRANCA COM COLUNA, *44 X 35,5* CM, PADRÃO POPULAR - FORNECIMENTO E INSTALAÇÃO. </t>
  </si>
  <si>
    <t xml:space="preserve">TORNEIRA CROMADA 1/2" OU 3/4" PARA TANQUE, PADRÃO MÉDIO - FORNECIMENTO E INSTALAÇÃO. </t>
  </si>
  <si>
    <t xml:space="preserve">TORNEIRA CROMADA TUBO MÓVEL, DE MESA, 1/2" OU 3/4", PARA PIA DE COZINHA, PADRÃO ALTO - FORNECIMENTO E INSTALAÇÃO. </t>
  </si>
  <si>
    <t xml:space="preserve">VÁLVULA EM METAL CROMADO 1.1/2" X 1.1/2" PARA TANQUE OU LAVATÓRIO, COM OU SEM LADRÃO - FORNECIMENTO E INSTALAÇÃO. </t>
  </si>
  <si>
    <t xml:space="preserve">REGISTRO DE GAVETA BRUTO, LATÃO, ROSCÁVEL, 2" - FORNECIMENTO E INSTALAÇÃO. </t>
  </si>
  <si>
    <t xml:space="preserve">REGISTRO DE PRESSÃO BRUTO, LATÃO, ROSCÁVEL, 1/2" - FORNECIMENTO E INSTALAÇÃO. </t>
  </si>
  <si>
    <t xml:space="preserve">ENGATE FLEXÍVEL EM PLÁSTICO BRANCO, 1/2" X 40CM - FORNECIMENTO E INSTALAÇÃO. </t>
  </si>
  <si>
    <t xml:space="preserve">SIFÃO DO TIPO GARRAFA EM METAL CROMADO 1 X 1.1/2" - FORNECIMENTO E INSTALAÇÃO. </t>
  </si>
  <si>
    <t xml:space="preserve">CAIXA SIFONADA, PVC, DN 100 X 100 X 50 MM, FORNECIDA E INSTALADA EM RAMAIS DE ENCAMINHAMENTO DE ÁGUA PLUVIAL. </t>
  </si>
  <si>
    <t xml:space="preserve">CAIXA SIFONADA, PVC, DN 100 X 100 X 50 MM, JUNTA ELÁSTICA, FORNECIDA E INSTALADA EM RAMAL DE DESCARGA OU EM RAMAL DE ESGOTO SANITÁRIO. </t>
  </si>
  <si>
    <t>CAIXA SIFONADA, PVC, DN 150 X 185 X 75 MM, FORNECIDA E INSTALADA EM RAMAIS DE ENCAMINHAMENTO DE ÁGUA PLUVIAL.</t>
  </si>
  <si>
    <t>TUBO PVC, SERIE NORMAL, ESGOTO PREDIAL, DN 150 MM, FORNECIDO E INSTALADO EM SUBCOLETOR AÉREO DE ESGOTO SANITÁRIO.</t>
  </si>
  <si>
    <t>TUBO PVC, SERIE NORMAL, ESGOTO PREDIAL, DN 50 MM, FORNECIDO E INSTALADO EM RAMAL DE DESCARGA OU RAMAL DE ESGOTO SANITÁRIO.</t>
  </si>
  <si>
    <t>TUBO, PVC, SOLDÁVEL, DN 20MM, INSTALADO EM RAMAL OU SUB-RAMAL DE ÁGUA - FORNECIMENTO E INSTALAÇÃO.</t>
  </si>
  <si>
    <t xml:space="preserve">TUBO, PVC, SOLDÁVEL, DN 25MM, INSTALADO EM RAMAL OU SUB-RAMAL DE ÁGUA - FORNECIMENTO E INSTALAÇÃO. </t>
  </si>
  <si>
    <t>TUBO, PVC, SOLDÁVEL, DN 32MM, INSTALADO EM RAMAL OU SUB-RAMAL DE ÁGUA - FORNECIMENTO E INSTALAÇÃO.</t>
  </si>
  <si>
    <t xml:space="preserve">TUBO, PVC, SOLDÁVEL, DN 50MM, INSTALADO EM PRUMADA DE ÁGUA - FORNECIMENTO E INSTALAÇÃO. </t>
  </si>
  <si>
    <t>TUBO, PVC, SOLDÁVEL, DN 60MM, INSTALADO EM PRUMADA DE ÁGUA - FORNECIMENTO E INSTALAÇÃO.</t>
  </si>
  <si>
    <t xml:space="preserve">TUBO, PVC, SOLDÁVEL, DN 75MM, INSTALADO EM PRUMADA DE ÁGUA - FORNECIMENTO E INSTALAÇÃO. </t>
  </si>
  <si>
    <t xml:space="preserve">JOELHO 90 GRAUS, PVC, SOLDÁVEL, DN 20MM, INSTALADO EM RAMAL OU SUB-RAMAL DE ÁGUA - FORNECIMENTO E INSTALAÇÃO. </t>
  </si>
  <si>
    <t xml:space="preserve">JOELHO 90 GRAUS, PVC, SOLDÁVEL, DN 25MM, INSTALADO EM RAMAL OU SUB-RAMAL DE ÁGUA - FORNECIMENTO E INSTALAÇÃO. </t>
  </si>
  <si>
    <t>JOELHO 90 GRAUS, PVC, SOLDÁVEL, DN 50MM, INSTALADO EM PRUMADA DE ÁGUA - FORNECIMENTO E INSTALAÇÃO.</t>
  </si>
  <si>
    <t xml:space="preserve">JOELHO 90 GRAUS, PVC, SOLDÁVEL, DN 60MM, INSTALADO EM PRUMADA DE ÁGUA - FORNECIMENTO E INSTALAÇÃO. </t>
  </si>
  <si>
    <t xml:space="preserve">JOELHO 90 GRAUS COM BUCHA DE LATÃO, PVC, SOLDÁVEL, DN 25MM, X 1/2  INSTALADO EM RAMAL OU SUB-RAMAL DE ÁGUA - FORNECIMENTO E INSTALAÇÃO. </t>
  </si>
  <si>
    <t xml:space="preserve">JOELHO 90 GRAUS COM BUCHA DE LATÃO, PVC, SOLDÁVEL, DN 25MM, X 3/4  INSTALADO EM RAMAL OU SUB-RAMAL DE ÁGUA - FORNECIMENTO E INSTALAÇÃO. </t>
  </si>
  <si>
    <t xml:space="preserve">JOELHO 45 GRAUS, PVC, SOLDÁVEL, DN 50MM, INSTALADO EM PRUMADA DE ÁGUA - FORNECIMENTO E INSTALAÇÃO. </t>
  </si>
  <si>
    <t xml:space="preserve">JOELHO 45 GRAUS, PVC, SERIE NORMAL, ESGOTO PREDIAL, DN 100 MM, JUNTA ELÁSTICA, FORNECIDO E INSTALADO EM PRUMADA DE ESGOTO SANITÁRIO OU VENTILAÇÃO. </t>
  </si>
  <si>
    <t xml:space="preserve">JOELHO 90 GRAUS, PVC, SERIE NORMAL, ESGOTO PREDIAL, DN 40 MM, JUNTA SOLDÁVEL, FORNECIDO E INSTALADO EM RAMAL DE DESCARGA OU RAMAL DE ESGOTO SANITÁRIO. </t>
  </si>
  <si>
    <t xml:space="preserve">LUVA, PVC, SOLDÁVEL, DN 75 MM, INSTALADO EM RESERVAÇÃO PREDIAL DE ÁGUA - FORNECIMENTO E INSTALAÇÃO. </t>
  </si>
  <si>
    <t xml:space="preserve">CURVA CURTA 90 GRAUS, PVC, SERIE NORMAL, ESGOTO PREDIAL, DN 100 MM, JUNTA ELÁSTICA, FORNECIDO E INSTALADO EM PRUMADA DE ESGOTO SANITÁRIO OU VENTILAÇÃO. </t>
  </si>
  <si>
    <t xml:space="preserve">BUCHA DE REDUÇÃO, LONGA, PVC, SOLDÁVEL, DN 75 X 50 MM, INSTALADO EM PRUMADA DE ÁGUA - FORNECIMENTO E INSTALAÇÃO. </t>
  </si>
  <si>
    <t xml:space="preserve">ADAPTADOR CURTO COM BOLSA E ROSCA PARA REGISTRO, PVC, SOLDÁVEL, DN 32MM X 1 , INSTALADO EM RAMAL DE DISTRIBUIÇÃO DE ÁGUA - FORNECIMENTO E INSTALAÇÃO. </t>
  </si>
  <si>
    <t xml:space="preserve">ADAPTADOR CURTO COM BOLSA E ROSCA PARA REGISTRO, PVC, SOLDÁVEL, DN 40MM X 1.1/2 , INSTALADO EM PRUMADA DE ÁGUA - FORNECIMENTO E INSTALAÇÃO. </t>
  </si>
  <si>
    <t xml:space="preserve">JUNÇÃO SIMPLES, PVC, SERIE NORMAL, ESGOTO PREDIAL, DN 75 X 75 MM, JUNTA ELÁSTICA, FORNECIDO E INSTALADO EM RAMAL DE DESCARGA OU RAMAL DE ESGOTO SANITÁRIO. </t>
  </si>
  <si>
    <t>JUNÇÃO SIMPLES, PVC, SERIE NORMAL, ESGOTO PREDIAL, DN 50 X 50 MM, JUNTA ELÁSTICA, FORNECIDO E INSTALADO EM RAMAL DE DESCARGA OU RAMAL DE ESGOTO SANITÁRIO.</t>
  </si>
  <si>
    <t xml:space="preserve">JUNÇÃO SIMPLES, PVC, SERIE NORMAL, ESGOTO PREDIAL, DN 100 X 100 MM, JUNTA ELÁSTICA, FORNECIDO E INSTALADO EM RAMAL DE DESCARGA OU RAMAL DE ESGOTO SANITÁRIO. </t>
  </si>
  <si>
    <t xml:space="preserve">JUNÇÃO SIMPLES, PVC, SERIE R, ÁGUA PLUVIAL, DN 150 X 100 MM, JUNTA ELÁSTICA, FORNECIDO E INSTALADO EM CONDUTORES VERTICAIS DE ÁGUAS PLUVIAIS. </t>
  </si>
  <si>
    <t xml:space="preserve">ABRAÇADEIRA DE FIXAÇÃO DE BRAÇOS DE LUMINÁRIAS DE 4" - FORNECIMENTO E INSTALAÇÃO. </t>
  </si>
  <si>
    <t xml:space="preserve">ACABAMENTOS PARA FORRO (MOLDURA DE GESSO). </t>
  </si>
  <si>
    <t xml:space="preserve">FORRO EM DRYWALL, PARA AMBIENTES COMERCIAIS, INCLUSIVE ESTRUTURA BIRECIONAL DE FIXAÇÃO. </t>
  </si>
  <si>
    <t>DISJUNTOR TERMOMAGNÉTICO TRIPOLAR , CORRENTE NOMINAL DE 200A - FORNECIMENTO E INSTALAÇÃO.</t>
  </si>
  <si>
    <t xml:space="preserve">DISJUNTOR BIPOLAR TIPO DIN, CORRENTE NOMINAL DE 25A - FORNECIMENTO E INSTALAÇÃO. </t>
  </si>
  <si>
    <t xml:space="preserve">DISJUNTOR BIPOLAR TIPO DIN, CORRENTE NOMINAL DE 20A - FORNECIMENTO E INSTALAÇÃO. </t>
  </si>
  <si>
    <t xml:space="preserve">DISJUNTOR MONOPOLAR TIPO DIN, CORRENTE NOMINAL DE 20A - FORNECIMENTO E INSTALAÇÃO. </t>
  </si>
  <si>
    <t xml:space="preserve">CONDULETE DE ALUMÍNIO, TIPO B, PARA ELETRODUTO DE AÇO GALVANIZADO DN 20 MM (3/4''), APARENTE - FORNECIMENTO E INSTALAÇÃO. </t>
  </si>
  <si>
    <t xml:space="preserve">ELETRODUTO RÍGIDO ROSCÁVEL, PVC, DN 25 MM (3/4"), PARA CIRCUITOS TERMINAIS, INSTALADO EM LAJE - FORNECIMENTO E INSTALAÇÃO. </t>
  </si>
  <si>
    <t xml:space="preserve">ELETRODUTO RÍGIDO ROSCÁVEL, PVC, DN 32 MM (1"), PARA CIRCUITOS TERMINAIS, INSTALADO EM LAJE - FORNECIMENTO E INSTALAÇÃO. </t>
  </si>
  <si>
    <t xml:space="preserve">CAIXA RETANGULAR 4" X 2" BAIXA (0,30 M DO PISO), PVC, INSTALADA EM PAREDE - FORNECIMENTO E INSTALAÇÃO. </t>
  </si>
  <si>
    <t xml:space="preserve">CAIXA RETANGULAR 4" X 4" BAIXA (0,30 M DO PISO), PVC, INSTALADA EM PAREDE - FORNECIMENTO E INSTALAÇÃO. </t>
  </si>
  <si>
    <t xml:space="preserve">INTERRUPTOR SIMPLES (1 MÓDULO), 10A/250V, INCLUINDO SUPORTE E PLACA - FORNECIMENTO E INSTALAÇÃO. </t>
  </si>
  <si>
    <t>INTERRUPTOR SIMPLES (2 MÓDULOS), 10A/250V, INCLUINDO SUPORTE E PLACA - FORNECIMENTO E INSTALAÇÃO.</t>
  </si>
  <si>
    <t xml:space="preserve">INTERRUPTOR PULSADOR CAMPAINHA (1 MÓDULO), 10A/250V, INCLUINDO SUPORTE E PLACA - FORNECIMENTO E INSTALAÇÃO. </t>
  </si>
  <si>
    <t xml:space="preserve">INTERRUPTOR SIMPLES (3 MÓDULOS), 10A/250V, INCLUINDO SUPORTE E PLACA - FORNECIMENTO E INSTALAÇÃO. </t>
  </si>
  <si>
    <t xml:space="preserve">TOMADA BAIXA DE EMBUTIR (1 MÓDULO), 2P+T 10 A, INCLUINDO SUPORTE E PLACA - FORNECIMENTO E INSTALAÇÃO. </t>
  </si>
  <si>
    <t xml:space="preserve">TOMADA BAIXA DE EMBUTIR (1 MÓDULO), 2P+T 20 A, INCLUINDO SUPORTE E PLACA - FORNECIMENTO E INSTALAÇÃO. </t>
  </si>
  <si>
    <t xml:space="preserve">LUMINÁRIA DE EMERGÊNCIA, COM 30 LÂMPADAS LED DE 2 W, SEM REATOR - FORNECIMENTO E INSTALAÇÃO. </t>
  </si>
  <si>
    <t xml:space="preserve">PATCH PANEL 24 PORTAS, CATEGORIA 5E - FORNECIMENTO E INSTALAÇÃO. </t>
  </si>
  <si>
    <t xml:space="preserve">TOMADA DE REDE RJ45 - FORNECIMENTO E INSTALAÇÃO. </t>
  </si>
  <si>
    <t xml:space="preserve">CABO ELETRÔNICO CATEGORIA 5E, INSTALADO EM EDIFICAÇÃO INSTITUCIONAL - FORNECIMENTO E INSTALAÇÃO. </t>
  </si>
  <si>
    <t xml:space="preserve">CABO DE COBRE FLEXÍVEL ISOLADO, 95 MM², ANTI-CHAMA 0,6/1,0 KV, PARA REDE ENTERRADA DE DISTRIBUIÇÃO DE ENERGIA ELÉTRICA - FORNECIMENTO E INSTALAÇÃO. </t>
  </si>
  <si>
    <t xml:space="preserve">CABO DE COBRE FLEXÍVEL ISOLADO, 50 MM², ANTI-CHAMA 0,6/1,0 KV, PARA REDE ENTERRADA DE DISTRIBUIÇÃO DE ENERGIA ELÉTRICA - FORNECIMENTO E INSTALAÇÃO. </t>
  </si>
  <si>
    <t xml:space="preserve">CABO DE COBRE FLEXÍVEL ISOLADO, 35 MM², ANTI-CHAMA 0,6/1,0 KV, PARA REDE ENTERRADA DE DISTRIBUIÇÃO DE ENERGIA ELÉTRICA - FORNECIMENTO E INSTALAÇÃO. </t>
  </si>
  <si>
    <t xml:space="preserve">CABO DE COBRE FLEXÍVEL ISOLADO, 2,5 MM², ANTI-CHAMA 450/750 V, PARA CIRCUITOS TERMINAIS - FORNECIMENTO E INSTALAÇÃO. </t>
  </si>
  <si>
    <t xml:space="preserve">CABO DE COBRE FLEXÍVEL ISOLADO, 4 MM², ANTI-CHAMA 450/750 V, PARA CIRCUITOS TERMINAIS - FORNECIMENTO E INSTALAÇÃO. </t>
  </si>
  <si>
    <t xml:space="preserve">APLICAÇÃO MANUAL DE MASSA ACRÍLICA EM PANOS DE FACHADA SEM PRESENÇA DE VÃOS, DE EDIFÍCIOS DE MÚLTIPLOS PAVIMENTOS, DUAS DEMÃOS. </t>
  </si>
  <si>
    <t xml:space="preserve">PINTURA LÁTEX ACRÍLICA PREMIUM, APLICAÇÃO MANUAL EM PAREDES, DUAS DEMÃOS. </t>
  </si>
  <si>
    <t xml:space="preserve">PINTURA COM TINTA ALQUÍDICA DE ACABAMENTO (ESMALTE SINTÉTICO FOSCO) APLICADA A ROLO OU PINCEL SOBRE SUPERFÍCIES METÁLICAS (EXCETO PERFIL) EXECUTADO EM OBRA (POR DEMÃO). </t>
  </si>
  <si>
    <t xml:space="preserve">PINTURA LÁTEX ACRÍLICA PREMIUM, APLICAÇÃO MANUAL EM TETO, DUAS DEMÃOS. </t>
  </si>
  <si>
    <t>Elaboração do projeto Arquitetônico básico, incluindo planta baixa, planta baixa convencionada , planta de layout, planta de cobertura, seções, elevações, planta de situação e locação, cadernos de especificação de materias e mobiliário</t>
  </si>
  <si>
    <t>Elaboração do Projeto Arquitetônico executivo, incluindo planta baixa, planta baixa convencionada, planta de layout, planta de interiores, planta de paginação de piso e de forro, seções, elevações, planta de situação e locação.</t>
  </si>
  <si>
    <t>[</t>
  </si>
  <si>
    <t>CLIMATIZAÇÃO (as parcelas de fornecimento nos totais de R$316.341,00, R$3.691,29, R$544,0850 no total de R$320.576,375) não incidem BDI,pois são fornecimento)</t>
  </si>
  <si>
    <t>ANEXO I-D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</si>
</sst>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"/>
    <numFmt numFmtId="165" formatCode="_-* #,##0_-;\-* #,##0_-;_-* &quot;-&quot;??_-;_-@_-"/>
    <numFmt numFmtId="166" formatCode="_(&quot;R$ &quot;* #,##0.00_);_(&quot;R$ &quot;* \(#,##0.00\);_(&quot;R$ &quot;* &quot;-&quot;??_);_(@_)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9"/>
      <color rgb="FF000000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name val="Helv"/>
      <charset val="204"/>
    </font>
    <font>
      <sz val="10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u/>
      <sz val="11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9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b/>
      <u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95">
    <xf numFmtId="0" fontId="0" fillId="0" borderId="0" xfId="0"/>
    <xf numFmtId="43" fontId="2" fillId="2" borderId="6" xfId="1" applyFont="1" applyFill="1" applyBorder="1" applyAlignment="1" applyProtection="1">
      <alignment vertical="center"/>
    </xf>
    <xf numFmtId="43" fontId="2" fillId="2" borderId="0" xfId="1" applyFont="1" applyFill="1" applyAlignment="1" applyProtection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left" vertical="center" wrapText="1"/>
    </xf>
    <xf numFmtId="43" fontId="9" fillId="2" borderId="2" xfId="1" applyFont="1" applyFill="1" applyBorder="1" applyAlignment="1" applyProtection="1">
      <alignment horizontal="center" vertical="center"/>
    </xf>
    <xf numFmtId="0" fontId="2" fillId="2" borderId="0" xfId="0" applyFont="1" applyFill="1"/>
    <xf numFmtId="4" fontId="4" fillId="2" borderId="1" xfId="0" applyNumberFormat="1" applyFont="1" applyFill="1" applyBorder="1" applyAlignment="1">
      <alignment horizontal="left" vertical="center" wrapText="1"/>
    </xf>
    <xf numFmtId="43" fontId="4" fillId="2" borderId="1" xfId="1" applyFont="1" applyFill="1" applyBorder="1" applyAlignment="1" applyProtection="1">
      <alignment horizontal="center" vertical="center" wrapText="1"/>
    </xf>
    <xf numFmtId="43" fontId="4" fillId="2" borderId="1" xfId="1" applyFont="1" applyFill="1" applyBorder="1" applyAlignment="1" applyProtection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3" fontId="5" fillId="2" borderId="0" xfId="1" applyFont="1" applyFill="1" applyBorder="1" applyAlignment="1" applyProtection="1">
      <alignment horizontal="center" vertical="center" wrapText="1"/>
    </xf>
    <xf numFmtId="43" fontId="5" fillId="2" borderId="0" xfId="1" applyFont="1" applyFill="1" applyBorder="1" applyAlignment="1" applyProtection="1">
      <alignment vertical="center" wrapText="1"/>
    </xf>
    <xf numFmtId="4" fontId="7" fillId="2" borderId="0" xfId="0" applyNumberFormat="1" applyFont="1" applyFill="1" applyAlignment="1">
      <alignment horizontal="left" vertical="center"/>
    </xf>
    <xf numFmtId="4" fontId="4" fillId="2" borderId="0" xfId="0" applyNumberFormat="1" applyFont="1" applyFill="1" applyAlignment="1">
      <alignment horizontal="left" wrapText="1"/>
    </xf>
    <xf numFmtId="43" fontId="4" fillId="2" borderId="0" xfId="1" applyFont="1" applyFill="1" applyBorder="1" applyAlignment="1" applyProtection="1">
      <alignment horizontal="center" vertical="center" wrapText="1"/>
    </xf>
    <xf numFmtId="43" fontId="8" fillId="2" borderId="0" xfId="1" applyFont="1" applyFill="1" applyBorder="1" applyAlignment="1" applyProtection="1">
      <alignment horizontal="right" vertical="center" wrapText="1"/>
    </xf>
    <xf numFmtId="43" fontId="4" fillId="2" borderId="0" xfId="1" applyFont="1" applyFill="1" applyBorder="1" applyAlignment="1" applyProtection="1">
      <alignment horizontal="right" vertical="center" wrapText="1"/>
    </xf>
    <xf numFmtId="0" fontId="3" fillId="2" borderId="0" xfId="0" applyFont="1" applyFill="1"/>
    <xf numFmtId="0" fontId="6" fillId="2" borderId="2" xfId="0" applyFont="1" applyFill="1" applyBorder="1" applyAlignment="1">
      <alignment vertical="center" wrapText="1"/>
    </xf>
    <xf numFmtId="43" fontId="5" fillId="2" borderId="0" xfId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4" fontId="3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43" fontId="5" fillId="2" borderId="6" xfId="1" applyFont="1" applyFill="1" applyBorder="1" applyAlignment="1" applyProtection="1">
      <alignment vertical="center" wrapText="1"/>
    </xf>
    <xf numFmtId="0" fontId="5" fillId="2" borderId="0" xfId="0" applyFont="1" applyFill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43" fontId="3" fillId="2" borderId="7" xfId="1" applyFont="1" applyFill="1" applyBorder="1" applyAlignment="1" applyProtection="1">
      <alignment horizontal="center" vertical="center" wrapText="1"/>
    </xf>
    <xf numFmtId="43" fontId="3" fillId="2" borderId="5" xfId="1" applyFont="1" applyFill="1" applyBorder="1" applyAlignment="1" applyProtection="1">
      <alignment horizontal="center" vertical="center" wrapText="1"/>
    </xf>
    <xf numFmtId="43" fontId="2" fillId="2" borderId="0" xfId="1" applyFont="1" applyFill="1" applyProtection="1"/>
    <xf numFmtId="17" fontId="6" fillId="2" borderId="7" xfId="0" applyNumberFormat="1" applyFont="1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/>
    </xf>
    <xf numFmtId="0" fontId="5" fillId="2" borderId="7" xfId="0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43" fontId="3" fillId="2" borderId="8" xfId="1" applyFont="1" applyFill="1" applyBorder="1" applyAlignment="1" applyProtection="1">
      <alignment horizontal="center" wrapText="1"/>
    </xf>
    <xf numFmtId="43" fontId="3" fillId="2" borderId="8" xfId="1" applyFont="1" applyFill="1" applyBorder="1" applyAlignment="1" applyProtection="1">
      <alignment horizontal="center" vertical="center" wrapText="1"/>
    </xf>
    <xf numFmtId="0" fontId="6" fillId="2" borderId="0" xfId="0" applyFont="1" applyFill="1"/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center" wrapText="1"/>
    </xf>
    <xf numFmtId="43" fontId="6" fillId="2" borderId="2" xfId="1" applyFont="1" applyFill="1" applyBorder="1" applyAlignment="1" applyProtection="1">
      <alignment horizontal="center" vertical="center" wrapText="1"/>
    </xf>
    <xf numFmtId="43" fontId="6" fillId="2" borderId="2" xfId="1" applyFont="1" applyFill="1" applyBorder="1" applyAlignment="1" applyProtection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3" fontId="9" fillId="2" borderId="12" xfId="1" applyFont="1" applyFill="1" applyBorder="1" applyAlignment="1" applyProtection="1">
      <alignment horizontal="center" vertical="center" wrapText="1"/>
    </xf>
    <xf numFmtId="43" fontId="9" fillId="2" borderId="12" xfId="1" applyFont="1" applyFill="1" applyBorder="1" applyAlignment="1" applyProtection="1">
      <alignment horizontal="right" vertical="center" wrapText="1"/>
    </xf>
    <xf numFmtId="43" fontId="9" fillId="2" borderId="12" xfId="1" applyFont="1" applyFill="1" applyBorder="1" applyAlignment="1" applyProtection="1">
      <alignment vertical="center"/>
    </xf>
    <xf numFmtId="43" fontId="9" fillId="2" borderId="2" xfId="1" applyFont="1" applyFill="1" applyBorder="1" applyAlignment="1" applyProtection="1">
      <alignment vertical="center"/>
    </xf>
    <xf numFmtId="0" fontId="2" fillId="2" borderId="0" xfId="0" applyFont="1" applyFill="1" applyProtection="1"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vertical="center"/>
    </xf>
    <xf numFmtId="0" fontId="9" fillId="2" borderId="1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6" fillId="2" borderId="2" xfId="0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 vertical="top"/>
    </xf>
    <xf numFmtId="0" fontId="10" fillId="2" borderId="2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center" wrapText="1"/>
    </xf>
    <xf numFmtId="10" fontId="6" fillId="2" borderId="2" xfId="2" applyNumberFormat="1" applyFont="1" applyFill="1" applyBorder="1" applyAlignment="1" applyProtection="1">
      <alignment horizontal="right" vertical="top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right" vertical="top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3" fontId="2" fillId="2" borderId="0" xfId="1" applyFont="1" applyFill="1" applyAlignment="1" applyProtection="1">
      <alignment horizontal="center"/>
      <protection locked="0"/>
    </xf>
    <xf numFmtId="43" fontId="2" fillId="2" borderId="0" xfId="1" applyFont="1" applyFill="1" applyProtection="1">
      <protection locked="0"/>
    </xf>
    <xf numFmtId="0" fontId="9" fillId="2" borderId="0" xfId="0" applyFont="1" applyFill="1" applyAlignment="1">
      <alignment horizontal="center" vertical="top"/>
    </xf>
    <xf numFmtId="0" fontId="6" fillId="2" borderId="14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left" vertical="center"/>
    </xf>
    <xf numFmtId="4" fontId="9" fillId="2" borderId="0" xfId="0" applyNumberFormat="1" applyFont="1" applyFill="1" applyAlignment="1">
      <alignment horizontal="center" vertical="top"/>
    </xf>
    <xf numFmtId="4" fontId="8" fillId="2" borderId="0" xfId="0" applyNumberFormat="1" applyFont="1" applyFill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4" fontId="15" fillId="2" borderId="18" xfId="0" applyNumberFormat="1" applyFont="1" applyFill="1" applyBorder="1" applyAlignment="1">
      <alignment horizontal="center" vertical="top" wrapText="1"/>
    </xf>
    <xf numFmtId="0" fontId="16" fillId="2" borderId="20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/>
    </xf>
    <xf numFmtId="0" fontId="17" fillId="2" borderId="20" xfId="0" applyFont="1" applyFill="1" applyBorder="1" applyAlignment="1">
      <alignment horizontal="right" vertical="top" wrapText="1"/>
    </xf>
    <xf numFmtId="0" fontId="12" fillId="2" borderId="20" xfId="0" quotePrefix="1" applyFont="1" applyFill="1" applyBorder="1" applyAlignment="1">
      <alignment horizontal="right" vertical="top" wrapText="1"/>
    </xf>
    <xf numFmtId="0" fontId="19" fillId="2" borderId="0" xfId="0" applyFont="1" applyFill="1" applyAlignment="1">
      <alignment horizontal="center"/>
    </xf>
    <xf numFmtId="165" fontId="6" fillId="2" borderId="0" xfId="1" applyNumberFormat="1" applyFont="1" applyFill="1" applyBorder="1" applyAlignment="1">
      <alignment vertical="center" wrapText="1"/>
    </xf>
    <xf numFmtId="165" fontId="8" fillId="2" borderId="0" xfId="1" applyNumberFormat="1" applyFont="1" applyFill="1" applyBorder="1" applyAlignment="1">
      <alignment horizontal="right" vertical="center" wrapText="1"/>
    </xf>
    <xf numFmtId="165" fontId="2" fillId="2" borderId="0" xfId="1" applyNumberFormat="1" applyFont="1" applyFill="1" applyAlignment="1">
      <alignment horizontal="center"/>
    </xf>
    <xf numFmtId="165" fontId="2" fillId="2" borderId="0" xfId="1" applyNumberFormat="1" applyFont="1" applyFill="1"/>
    <xf numFmtId="0" fontId="0" fillId="2" borderId="0" xfId="0" applyFill="1"/>
    <xf numFmtId="14" fontId="2" fillId="2" borderId="0" xfId="0" applyNumberFormat="1" applyFont="1" applyFill="1"/>
    <xf numFmtId="0" fontId="9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  <xf numFmtId="0" fontId="13" fillId="2" borderId="15" xfId="0" applyFont="1" applyFill="1" applyBorder="1" applyAlignment="1">
      <alignment vertical="top" wrapText="1"/>
    </xf>
    <xf numFmtId="0" fontId="13" fillId="2" borderId="16" xfId="0" applyFont="1" applyFill="1" applyBorder="1" applyAlignment="1">
      <alignment horizontal="center" vertical="top" wrapText="1"/>
    </xf>
    <xf numFmtId="0" fontId="13" fillId="2" borderId="16" xfId="0" applyFont="1" applyFill="1" applyBorder="1" applyAlignment="1">
      <alignment vertical="top" wrapText="1"/>
    </xf>
    <xf numFmtId="165" fontId="12" fillId="2" borderId="16" xfId="1" applyNumberFormat="1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center" vertical="top" wrapText="1"/>
    </xf>
    <xf numFmtId="0" fontId="13" fillId="2" borderId="17" xfId="0" applyFont="1" applyFill="1" applyBorder="1" applyAlignment="1">
      <alignment vertical="top" wrapText="1"/>
    </xf>
    <xf numFmtId="164" fontId="14" fillId="2" borderId="2" xfId="9" applyNumberFormat="1" applyFill="1" applyBorder="1" applyAlignment="1">
      <alignment horizontal="center" vertical="center"/>
    </xf>
    <xf numFmtId="4" fontId="15" fillId="2" borderId="18" xfId="0" applyNumberFormat="1" applyFont="1" applyFill="1" applyBorder="1" applyAlignment="1">
      <alignment horizontal="left" vertical="top" wrapText="1"/>
    </xf>
    <xf numFmtId="4" fontId="15" fillId="2" borderId="19" xfId="0" applyNumberFormat="1" applyFont="1" applyFill="1" applyBorder="1" applyAlignment="1">
      <alignment horizontal="right" vertical="top"/>
    </xf>
    <xf numFmtId="4" fontId="12" fillId="2" borderId="18" xfId="0" applyNumberFormat="1" applyFont="1" applyFill="1" applyBorder="1" applyAlignment="1">
      <alignment horizontal="center" vertical="top" wrapText="1"/>
    </xf>
    <xf numFmtId="4" fontId="12" fillId="2" borderId="18" xfId="0" applyNumberFormat="1" applyFont="1" applyFill="1" applyBorder="1" applyAlignment="1">
      <alignment horizontal="left" vertical="top" wrapText="1"/>
    </xf>
    <xf numFmtId="165" fontId="12" fillId="2" borderId="18" xfId="1" applyNumberFormat="1" applyFont="1" applyFill="1" applyBorder="1" applyAlignment="1">
      <alignment horizontal="center" vertical="top" wrapText="1"/>
    </xf>
    <xf numFmtId="4" fontId="12" fillId="2" borderId="21" xfId="0" applyNumberFormat="1" applyFont="1" applyFill="1" applyBorder="1" applyAlignment="1">
      <alignment horizontal="center" vertical="top" wrapText="1"/>
    </xf>
    <xf numFmtId="4" fontId="12" fillId="2" borderId="19" xfId="0" applyNumberFormat="1" applyFont="1" applyFill="1" applyBorder="1" applyAlignment="1">
      <alignment horizontal="right" vertical="top" wrapText="1"/>
    </xf>
    <xf numFmtId="0" fontId="12" fillId="2" borderId="15" xfId="0" applyFont="1" applyFill="1" applyBorder="1" applyAlignment="1">
      <alignment vertical="top"/>
    </xf>
    <xf numFmtId="0" fontId="12" fillId="2" borderId="20" xfId="0" applyFont="1" applyFill="1" applyBorder="1" applyAlignment="1">
      <alignment horizontal="right" vertical="top" wrapText="1"/>
    </xf>
    <xf numFmtId="165" fontId="17" fillId="2" borderId="18" xfId="1" applyNumberFormat="1" applyFont="1" applyFill="1" applyBorder="1" applyAlignment="1">
      <alignment horizontal="center" vertical="top" wrapText="1"/>
    </xf>
    <xf numFmtId="0" fontId="15" fillId="2" borderId="17" xfId="0" applyFont="1" applyFill="1" applyBorder="1" applyAlignment="1">
      <alignment horizontal="center" vertical="top" wrapText="1"/>
    </xf>
    <xf numFmtId="164" fontId="18" fillId="2" borderId="2" xfId="9" applyNumberFormat="1" applyFont="1" applyFill="1" applyBorder="1" applyAlignment="1">
      <alignment horizontal="center" vertical="center"/>
    </xf>
    <xf numFmtId="165" fontId="9" fillId="2" borderId="0" xfId="1" applyNumberFormat="1" applyFont="1" applyFill="1"/>
    <xf numFmtId="0" fontId="14" fillId="2" borderId="0" xfId="9" applyFill="1" applyAlignment="1">
      <alignment horizontal="center"/>
    </xf>
    <xf numFmtId="0" fontId="20" fillId="2" borderId="0" xfId="0" applyFont="1" applyFill="1" applyAlignment="1">
      <alignment horizontal="center"/>
    </xf>
    <xf numFmtId="0" fontId="12" fillId="2" borderId="21" xfId="0" applyFont="1" applyFill="1" applyBorder="1" applyAlignment="1">
      <alignment horizontal="center" vertical="top" wrapText="1"/>
    </xf>
    <xf numFmtId="165" fontId="0" fillId="2" borderId="0" xfId="1" applyNumberFormat="1" applyFont="1" applyFill="1"/>
    <xf numFmtId="0" fontId="9" fillId="2" borderId="0" xfId="0" applyFont="1" applyFill="1" applyAlignment="1">
      <alignment horizontal="left"/>
    </xf>
    <xf numFmtId="0" fontId="21" fillId="2" borderId="0" xfId="0" applyFont="1" applyFill="1"/>
    <xf numFmtId="0" fontId="22" fillId="2" borderId="0" xfId="0" applyFont="1" applyFill="1"/>
    <xf numFmtId="4" fontId="23" fillId="2" borderId="0" xfId="0" applyNumberFormat="1" applyFont="1" applyFill="1" applyAlignment="1">
      <alignment horizontal="left" vertical="center"/>
    </xf>
    <xf numFmtId="0" fontId="24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25" fillId="2" borderId="0" xfId="0" applyFont="1" applyFill="1" applyAlignment="1">
      <alignment horizontal="right" vertical="center"/>
    </xf>
    <xf numFmtId="14" fontId="25" fillId="2" borderId="0" xfId="0" applyNumberFormat="1" applyFont="1" applyFill="1" applyAlignment="1">
      <alignment vertical="center"/>
    </xf>
    <xf numFmtId="0" fontId="26" fillId="2" borderId="0" xfId="0" applyFont="1" applyFill="1" applyAlignment="1">
      <alignment vertical="top" wrapText="1"/>
    </xf>
    <xf numFmtId="0" fontId="25" fillId="2" borderId="0" xfId="0" applyFont="1" applyFill="1" applyAlignment="1">
      <alignment horizontal="center" vertical="top"/>
    </xf>
    <xf numFmtId="0" fontId="27" fillId="2" borderId="0" xfId="0" applyFont="1" applyFill="1" applyAlignment="1">
      <alignment vertical="center"/>
    </xf>
    <xf numFmtId="4" fontId="27" fillId="2" borderId="0" xfId="0" applyNumberFormat="1" applyFont="1" applyFill="1" applyAlignment="1">
      <alignment horizontal="right" vertical="top"/>
    </xf>
    <xf numFmtId="0" fontId="27" fillId="2" borderId="22" xfId="0" applyFont="1" applyFill="1" applyBorder="1" applyAlignment="1">
      <alignment vertical="center"/>
    </xf>
    <xf numFmtId="49" fontId="25" fillId="2" borderId="23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44" fontId="27" fillId="2" borderId="2" xfId="10" applyFont="1" applyFill="1" applyBorder="1" applyAlignment="1">
      <alignment vertical="center"/>
    </xf>
    <xf numFmtId="10" fontId="27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left" vertical="center" wrapText="1"/>
    </xf>
    <xf numFmtId="0" fontId="22" fillId="2" borderId="11" xfId="0" applyFont="1" applyFill="1" applyBorder="1" applyAlignment="1">
      <alignment horizontal="left" vertical="center" wrapText="1"/>
    </xf>
    <xf numFmtId="166" fontId="25" fillId="2" borderId="2" xfId="10" applyNumberFormat="1" applyFont="1" applyFill="1" applyBorder="1" applyAlignment="1">
      <alignment vertical="center"/>
    </xf>
    <xf numFmtId="0" fontId="25" fillId="2" borderId="11" xfId="5" applyFont="1" applyFill="1" applyBorder="1" applyAlignment="1">
      <alignment horizontal="center" vertical="center"/>
    </xf>
    <xf numFmtId="0" fontId="25" fillId="2" borderId="2" xfId="5" applyFont="1" applyFill="1" applyBorder="1" applyAlignment="1">
      <alignment horizontal="center" vertical="center"/>
    </xf>
    <xf numFmtId="10" fontId="25" fillId="2" borderId="2" xfId="0" applyNumberFormat="1" applyFont="1" applyFill="1" applyBorder="1" applyAlignment="1">
      <alignment horizontal="center" vertical="center"/>
    </xf>
    <xf numFmtId="10" fontId="25" fillId="2" borderId="2" xfId="5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49" fontId="25" fillId="2" borderId="24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4" fontId="15" fillId="2" borderId="28" xfId="0" applyNumberFormat="1" applyFont="1" applyFill="1" applyBorder="1" applyAlignment="1">
      <alignment horizontal="center" vertical="top" wrapText="1"/>
    </xf>
    <xf numFmtId="0" fontId="16" fillId="2" borderId="30" xfId="0" applyFont="1" applyFill="1" applyBorder="1" applyAlignment="1">
      <alignment horizontal="right" vertical="top" wrapText="1"/>
    </xf>
    <xf numFmtId="0" fontId="12" fillId="2" borderId="26" xfId="0" applyFont="1" applyFill="1" applyBorder="1" applyAlignment="1">
      <alignment horizontal="center" vertical="top" wrapText="1"/>
    </xf>
    <xf numFmtId="0" fontId="15" fillId="2" borderId="27" xfId="0" applyFont="1" applyFill="1" applyBorder="1" applyAlignment="1">
      <alignment horizontal="center" vertical="top" wrapText="1"/>
    </xf>
    <xf numFmtId="4" fontId="15" fillId="2" borderId="28" xfId="0" applyNumberFormat="1" applyFont="1" applyFill="1" applyBorder="1" applyAlignment="1">
      <alignment horizontal="left" vertical="top" wrapText="1"/>
    </xf>
    <xf numFmtId="4" fontId="15" fillId="2" borderId="29" xfId="0" applyNumberFormat="1" applyFont="1" applyFill="1" applyBorder="1" applyAlignment="1">
      <alignment horizontal="right" vertical="top"/>
    </xf>
    <xf numFmtId="4" fontId="12" fillId="2" borderId="28" xfId="0" applyNumberFormat="1" applyFont="1" applyFill="1" applyBorder="1" applyAlignment="1">
      <alignment horizontal="center" vertical="top" wrapText="1"/>
    </xf>
    <xf numFmtId="4" fontId="12" fillId="2" borderId="28" xfId="0" applyNumberFormat="1" applyFont="1" applyFill="1" applyBorder="1" applyAlignment="1">
      <alignment horizontal="left" vertical="top" wrapText="1"/>
    </xf>
    <xf numFmtId="43" fontId="12" fillId="2" borderId="28" xfId="1" applyFont="1" applyFill="1" applyBorder="1" applyAlignment="1">
      <alignment horizontal="center" vertical="top" wrapText="1"/>
    </xf>
    <xf numFmtId="4" fontId="12" fillId="2" borderId="31" xfId="0" applyNumberFormat="1" applyFont="1" applyFill="1" applyBorder="1" applyAlignment="1">
      <alignment horizontal="center" vertical="top" wrapText="1"/>
    </xf>
    <xf numFmtId="4" fontId="12" fillId="2" borderId="29" xfId="0" applyNumberFormat="1" applyFont="1" applyFill="1" applyBorder="1" applyAlignment="1">
      <alignment horizontal="right" vertical="top" wrapText="1"/>
    </xf>
    <xf numFmtId="0" fontId="12" fillId="2" borderId="32" xfId="0" applyFont="1" applyFill="1" applyBorder="1" applyAlignment="1">
      <alignment vertical="top"/>
    </xf>
    <xf numFmtId="43" fontId="5" fillId="2" borderId="0" xfId="0" applyNumberFormat="1" applyFont="1" applyFill="1" applyAlignment="1">
      <alignment vertical="center" wrapText="1"/>
    </xf>
    <xf numFmtId="43" fontId="28" fillId="2" borderId="0" xfId="0" applyNumberFormat="1" applyFont="1" applyFill="1" applyAlignment="1">
      <alignment horizontal="right" vertical="center" wrapText="1"/>
    </xf>
    <xf numFmtId="43" fontId="6" fillId="2" borderId="2" xfId="0" applyNumberFormat="1" applyFont="1" applyFill="1" applyBorder="1" applyAlignment="1">
      <alignment horizontal="center" vertical="center"/>
    </xf>
    <xf numFmtId="43" fontId="6" fillId="2" borderId="2" xfId="0" applyNumberFormat="1" applyFont="1" applyFill="1" applyBorder="1" applyAlignment="1">
      <alignment vertical="center"/>
    </xf>
    <xf numFmtId="43" fontId="6" fillId="2" borderId="2" xfId="2" applyNumberFormat="1" applyFont="1" applyFill="1" applyBorder="1" applyAlignment="1" applyProtection="1">
      <alignment vertical="center"/>
    </xf>
    <xf numFmtId="43" fontId="6" fillId="2" borderId="2" xfId="1" applyFont="1" applyFill="1" applyBorder="1" applyAlignment="1" applyProtection="1">
      <alignment vertical="center"/>
    </xf>
    <xf numFmtId="43" fontId="3" fillId="2" borderId="8" xfId="0" applyNumberFormat="1" applyFont="1" applyFill="1" applyBorder="1" applyAlignment="1">
      <alignment wrapText="1"/>
    </xf>
    <xf numFmtId="43" fontId="6" fillId="2" borderId="2" xfId="0" applyNumberFormat="1" applyFont="1" applyFill="1" applyBorder="1" applyAlignment="1">
      <alignment horizontal="center" vertical="center" wrapText="1"/>
    </xf>
    <xf numFmtId="43" fontId="9" fillId="2" borderId="2" xfId="0" applyNumberFormat="1" applyFont="1" applyFill="1" applyBorder="1" applyAlignment="1">
      <alignment horizontal="center" vertical="center"/>
    </xf>
    <xf numFmtId="43" fontId="6" fillId="2" borderId="2" xfId="0" applyNumberFormat="1" applyFont="1" applyFill="1" applyBorder="1" applyAlignment="1">
      <alignment horizontal="right" vertical="top"/>
    </xf>
    <xf numFmtId="43" fontId="2" fillId="2" borderId="0" xfId="0" applyNumberFormat="1" applyFont="1" applyFill="1" applyProtection="1">
      <protection locked="0"/>
    </xf>
    <xf numFmtId="4" fontId="2" fillId="2" borderId="0" xfId="0" applyNumberFormat="1" applyFont="1" applyFill="1" applyProtection="1">
      <protection locked="0"/>
    </xf>
    <xf numFmtId="0" fontId="5" fillId="2" borderId="0" xfId="0" applyFont="1" applyFill="1" applyAlignment="1">
      <alignment horizontal="center" vertical="center"/>
    </xf>
    <xf numFmtId="43" fontId="6" fillId="2" borderId="9" xfId="1" applyFont="1" applyFill="1" applyBorder="1" applyAlignment="1" applyProtection="1">
      <alignment horizontal="center" vertical="top" wrapText="1"/>
    </xf>
    <xf numFmtId="43" fontId="6" fillId="2" borderId="10" xfId="1" applyFont="1" applyFill="1" applyBorder="1" applyAlignment="1" applyProtection="1">
      <alignment horizontal="center" vertical="top" wrapText="1"/>
    </xf>
    <xf numFmtId="4" fontId="5" fillId="2" borderId="9" xfId="0" applyNumberFormat="1" applyFont="1" applyFill="1" applyBorder="1" applyAlignment="1">
      <alignment horizontal="center" vertical="top"/>
    </xf>
    <xf numFmtId="4" fontId="5" fillId="2" borderId="10" xfId="0" applyNumberFormat="1" applyFont="1" applyFill="1" applyBorder="1" applyAlignment="1">
      <alignment horizontal="center" vertical="top"/>
    </xf>
    <xf numFmtId="0" fontId="22" fillId="2" borderId="25" xfId="0" applyFont="1" applyFill="1" applyBorder="1" applyAlignment="1">
      <alignment horizontal="left" vertical="center" wrapText="1"/>
    </xf>
    <xf numFmtId="0" fontId="22" fillId="2" borderId="1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22" fillId="2" borderId="25" xfId="0" applyNumberFormat="1" applyFont="1" applyFill="1" applyBorder="1" applyAlignment="1">
      <alignment horizontal="justify" vertical="justify" wrapText="1"/>
    </xf>
    <xf numFmtId="49" fontId="22" fillId="2" borderId="11" xfId="0" applyNumberFormat="1" applyFont="1" applyFill="1" applyBorder="1" applyAlignment="1">
      <alignment horizontal="justify" vertical="justify" wrapText="1"/>
    </xf>
    <xf numFmtId="43" fontId="22" fillId="2" borderId="25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</cellXfs>
  <cellStyles count="11">
    <cellStyle name="Estilo 1" xfId="3" xr:uid="{00000000-0005-0000-0000-000000000000}"/>
    <cellStyle name="Hiperlink" xfId="9" builtinId="8"/>
    <cellStyle name="Moeda" xfId="10" builtinId="4"/>
    <cellStyle name="Moeda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 4" xfId="7" xr:uid="{00000000-0005-0000-0000-000007000000}"/>
    <cellStyle name="Porcentagem" xfId="2" builtinId="5"/>
    <cellStyle name="Vírgula" xfId="1" builtinId="3"/>
    <cellStyle name="Vírgula 2" xfId="8" xr:uid="{00000000-0005-0000-0000-00000A000000}"/>
  </cellStyles>
  <dxfs count="26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504264</xdr:colOff>
      <xdr:row>1</xdr:row>
      <xdr:rowOff>0</xdr:rowOff>
    </xdr:from>
    <xdr:to>
      <xdr:col>4</xdr:col>
      <xdr:colOff>756396</xdr:colOff>
      <xdr:row>2</xdr:row>
      <xdr:rowOff>175036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89746" y="179294"/>
          <a:ext cx="2896721" cy="354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3</xdr:row>
      <xdr:rowOff>142876</xdr:rowOff>
    </xdr:from>
    <xdr:to>
      <xdr:col>5</xdr:col>
      <xdr:colOff>962025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66899" y="714376"/>
          <a:ext cx="2143126" cy="4571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123264</xdr:colOff>
      <xdr:row>4</xdr:row>
      <xdr:rowOff>120862</xdr:rowOff>
    </xdr:from>
    <xdr:to>
      <xdr:col>5</xdr:col>
      <xdr:colOff>1379413</xdr:colOff>
      <xdr:row>7</xdr:row>
      <xdr:rowOff>55229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37739" y="1025737"/>
          <a:ext cx="3504049" cy="4868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6771\Desktop\obra\Or&#231;GeraLRP-Matriz_CCBA_12.08.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ORÇ-SIMP"/>
      <sheetName val="BDI"/>
      <sheetName val="ORÇ-GERAL"/>
      <sheetName val="COMP-SINT-SINAPI"/>
      <sheetName val="tab-PINI-SINT"/>
      <sheetName val="ESPEC TÉCNICA"/>
      <sheetName val="DESC SERVIÇOS"/>
      <sheetName val="ORÇ-MODELO"/>
      <sheetName val="PREÇOS UNITÁRIOS"/>
      <sheetName val="INSUMOS"/>
      <sheetName val="COMP-PREÇO-ANALIT"/>
      <sheetName val="INSUMOS-SINAPI"/>
      <sheetName val="TAB-PINI-ANAL"/>
      <sheetName val="SINAPI-SINT-DESO"/>
      <sheetName val="SINAPI-SINT-ANAL-DESO"/>
      <sheetName val="SINAPI-SINT-ÑDESO"/>
      <sheetName val="SINAPI-ANAL-ÑDESO"/>
    </sheetNames>
    <sheetDataSet>
      <sheetData sheetId="0"/>
      <sheetData sheetId="1"/>
      <sheetData sheetId="2"/>
      <sheetData sheetId="3">
        <row r="13">
          <cell r="L13" t="str">
            <v>PARÁ</v>
          </cell>
        </row>
        <row r="14">
          <cell r="L14">
            <v>45516</v>
          </cell>
        </row>
        <row r="15">
          <cell r="L15">
            <v>1.1157999999999999</v>
          </cell>
        </row>
        <row r="16">
          <cell r="D16" t="str">
            <v>MATRIZ DO BANCO</v>
          </cell>
        </row>
        <row r="17">
          <cell r="D17" t="str">
            <v>REFORMA E ADAPTAÇÃO PARA INSTALAR O CENTRO CULTURAL BANCO DA AMAZÔNIA</v>
          </cell>
        </row>
        <row r="18">
          <cell r="D18" t="str">
            <v>ESTADO DO PARÁ</v>
          </cell>
        </row>
        <row r="19">
          <cell r="D19" t="str">
            <v>SINAPI - NÃO DESONERADO</v>
          </cell>
          <cell r="F19" t="str">
            <v>COMP. BASA</v>
          </cell>
        </row>
        <row r="20">
          <cell r="D20" t="str">
            <v>PINI</v>
          </cell>
          <cell r="F20" t="str">
            <v>SEDOP-PA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1"/>
  <dimension ref="A2:N387"/>
  <sheetViews>
    <sheetView tabSelected="1" topLeftCell="A375" zoomScale="85" zoomScaleNormal="85" workbookViewId="0">
      <selection activeCell="K386" sqref="K386"/>
    </sheetView>
  </sheetViews>
  <sheetFormatPr defaultColWidth="0" defaultRowHeight="14"/>
  <cols>
    <col min="1" max="1" width="5.54296875" style="59" customWidth="1"/>
    <col min="2" max="3" width="9.1796875" style="78" customWidth="1"/>
    <col min="4" max="4" width="20" style="78" customWidth="1"/>
    <col min="5" max="5" width="44.1796875" style="79" customWidth="1"/>
    <col min="6" max="7" width="10.1796875" style="80" customWidth="1"/>
    <col min="8" max="8" width="12.54296875" style="81" customWidth="1"/>
    <col min="9" max="9" width="14.453125" style="81" bestFit="1" customWidth="1"/>
    <col min="10" max="10" width="15.1796875" style="59" customWidth="1"/>
    <col min="11" max="11" width="16.54296875" style="59" customWidth="1"/>
    <col min="12" max="12" width="17.453125" style="181" customWidth="1"/>
    <col min="13" max="13" width="14.81640625" style="59" customWidth="1"/>
    <col min="14" max="14" width="17.1796875" style="59" customWidth="1"/>
    <col min="15" max="16384" width="9.1796875" style="59" hidden="1"/>
  </cols>
  <sheetData>
    <row r="2" spans="2:13" s="8" customFormat="1">
      <c r="D2" s="4"/>
      <c r="E2" s="9"/>
      <c r="F2" s="10"/>
      <c r="G2" s="10"/>
      <c r="H2" s="11"/>
      <c r="I2" s="11"/>
      <c r="J2" s="12"/>
      <c r="K2" s="12"/>
      <c r="L2" s="171"/>
      <c r="M2" s="14"/>
    </row>
    <row r="3" spans="2:13" s="8" customFormat="1">
      <c r="D3" s="15"/>
      <c r="E3" s="16"/>
      <c r="F3" s="17"/>
      <c r="G3" s="17"/>
      <c r="H3" s="18"/>
      <c r="I3" s="18"/>
      <c r="J3" s="13"/>
      <c r="K3" s="13"/>
      <c r="L3" s="172" t="s">
        <v>1376</v>
      </c>
      <c r="M3" s="14"/>
    </row>
    <row r="4" spans="2:13" s="8" customFormat="1">
      <c r="C4" s="19" t="s">
        <v>0</v>
      </c>
      <c r="E4" s="20"/>
      <c r="F4" s="21"/>
      <c r="G4" s="21"/>
      <c r="H4" s="22"/>
      <c r="I4" s="23"/>
      <c r="J4" s="24"/>
      <c r="K4" s="24"/>
      <c r="L4" s="171"/>
      <c r="M4" s="14"/>
    </row>
    <row r="5" spans="2:13" s="8" customFormat="1">
      <c r="C5" s="19" t="s">
        <v>1</v>
      </c>
      <c r="E5" s="16"/>
      <c r="F5" s="17"/>
      <c r="G5" s="17"/>
      <c r="H5" s="18"/>
      <c r="I5" s="18"/>
      <c r="J5" s="24"/>
      <c r="K5" s="25" t="s">
        <v>2</v>
      </c>
      <c r="L5" s="173" t="str">
        <f>'[1]ORÇ-GERAL'!L13</f>
        <v>PARÁ</v>
      </c>
    </row>
    <row r="6" spans="2:13" s="8" customFormat="1">
      <c r="C6" s="19" t="s">
        <v>3</v>
      </c>
      <c r="E6" s="16"/>
      <c r="F6" s="17"/>
      <c r="G6" s="17"/>
      <c r="H6" s="18"/>
      <c r="I6" s="18"/>
      <c r="J6" s="24"/>
      <c r="K6" s="25" t="s">
        <v>4</v>
      </c>
      <c r="L6" s="174">
        <f>'[1]ORÇ-GERAL'!L14</f>
        <v>45516</v>
      </c>
    </row>
    <row r="7" spans="2:13" s="8" customFormat="1">
      <c r="D7" s="4"/>
      <c r="E7" s="16" t="s">
        <v>5</v>
      </c>
      <c r="F7" s="17"/>
      <c r="G7" s="26"/>
      <c r="H7" s="18"/>
      <c r="I7" s="18"/>
      <c r="J7" s="24"/>
      <c r="K7" s="25" t="s">
        <v>6</v>
      </c>
      <c r="L7" s="175">
        <f>'[1]ORÇ-GERAL'!L15</f>
        <v>1.1157999999999999</v>
      </c>
    </row>
    <row r="8" spans="2:13" s="8" customFormat="1">
      <c r="D8" s="27" t="s">
        <v>7</v>
      </c>
      <c r="E8" s="28" t="str">
        <f>'[1]ORÇ-GERAL'!D16</f>
        <v>MATRIZ DO BANCO</v>
      </c>
      <c r="F8" s="18"/>
      <c r="G8" s="18"/>
      <c r="H8" s="18"/>
      <c r="I8" s="18"/>
      <c r="J8" s="29"/>
      <c r="K8" s="30" t="s">
        <v>8</v>
      </c>
      <c r="L8" s="176">
        <f>L386</f>
        <v>9516164.8831197266</v>
      </c>
    </row>
    <row r="9" spans="2:13" s="8" customFormat="1">
      <c r="D9" s="27" t="s">
        <v>9</v>
      </c>
      <c r="E9" s="31" t="str">
        <f>'[1]ORÇ-GERAL'!D17</f>
        <v>REFORMA E ADAPTAÇÃO PARA INSTALAR O CENTRO CULTURAL BANCO DA AMAZÔNIA</v>
      </c>
      <c r="F9" s="32"/>
      <c r="G9" s="32"/>
      <c r="H9" s="1"/>
      <c r="I9" s="2"/>
      <c r="J9" s="33"/>
      <c r="K9" s="30" t="s">
        <v>10</v>
      </c>
      <c r="L9" s="174">
        <f>G21</f>
        <v>4246</v>
      </c>
    </row>
    <row r="10" spans="2:13" s="8" customFormat="1">
      <c r="D10" s="27" t="s">
        <v>11</v>
      </c>
      <c r="E10" s="34" t="str">
        <f>'[1]ORÇ-GERAL'!D18</f>
        <v>ESTADO DO PARÁ</v>
      </c>
      <c r="F10" s="35"/>
      <c r="G10" s="36"/>
      <c r="H10" s="36"/>
      <c r="I10" s="37"/>
      <c r="J10" s="33"/>
      <c r="K10" s="30" t="s">
        <v>12</v>
      </c>
      <c r="L10" s="176">
        <f>L8/L9</f>
        <v>2241.2069908430822</v>
      </c>
    </row>
    <row r="11" spans="2:13" s="8" customFormat="1">
      <c r="D11" s="27" t="s">
        <v>13</v>
      </c>
      <c r="E11" s="34" t="str">
        <f>'[1]ORÇ-GERAL'!D19</f>
        <v>SINAPI - NÃO DESONERADO</v>
      </c>
      <c r="F11" s="38"/>
      <c r="G11" s="39" t="str">
        <f>'[1]ORÇ-GERAL'!F19</f>
        <v>COMP. BASA</v>
      </c>
      <c r="H11" s="2"/>
      <c r="I11" s="38"/>
      <c r="J11" s="183"/>
      <c r="K11" s="183"/>
      <c r="L11" s="171"/>
      <c r="M11" s="14"/>
    </row>
    <row r="12" spans="2:13" s="8" customFormat="1" ht="14.5" thickBot="1">
      <c r="D12" s="40"/>
      <c r="E12" s="41" t="str">
        <f>'[1]ORÇ-GERAL'!D20</f>
        <v>PINI</v>
      </c>
      <c r="F12" s="42"/>
      <c r="G12" s="39" t="str">
        <f>'[1]ORÇ-GERAL'!F20</f>
        <v>SEDOP-PA</v>
      </c>
      <c r="H12" s="39"/>
      <c r="I12" s="38"/>
      <c r="J12" s="3"/>
      <c r="K12" s="3"/>
      <c r="L12" s="171"/>
      <c r="M12" s="14"/>
    </row>
    <row r="13" spans="2:13" s="8" customFormat="1">
      <c r="B13" s="4"/>
      <c r="C13" s="4"/>
      <c r="D13" s="43"/>
      <c r="E13" s="44"/>
      <c r="F13" s="45"/>
      <c r="G13" s="46"/>
      <c r="H13" s="184" t="s">
        <v>14</v>
      </c>
      <c r="I13" s="185"/>
      <c r="J13" s="186" t="s">
        <v>15</v>
      </c>
      <c r="K13" s="187"/>
      <c r="L13" s="177"/>
      <c r="M13" s="47"/>
    </row>
    <row r="14" spans="2:13" s="8" customFormat="1" ht="28">
      <c r="B14" s="48" t="s">
        <v>16</v>
      </c>
      <c r="C14" s="48" t="s">
        <v>17</v>
      </c>
      <c r="D14" s="48" t="s">
        <v>18</v>
      </c>
      <c r="E14" s="49" t="s">
        <v>19</v>
      </c>
      <c r="F14" s="50" t="s">
        <v>20</v>
      </c>
      <c r="G14" s="50" t="s">
        <v>21</v>
      </c>
      <c r="H14" s="51" t="s">
        <v>22</v>
      </c>
      <c r="I14" s="51" t="s">
        <v>23</v>
      </c>
      <c r="J14" s="52" t="s">
        <v>22</v>
      </c>
      <c r="K14" s="52" t="s">
        <v>24</v>
      </c>
      <c r="L14" s="178" t="s">
        <v>15</v>
      </c>
      <c r="M14" s="53" t="s">
        <v>25</v>
      </c>
    </row>
    <row r="15" spans="2:13">
      <c r="B15" s="5" t="s">
        <v>26</v>
      </c>
      <c r="C15" s="54" t="s">
        <v>27</v>
      </c>
      <c r="D15" s="54" t="s">
        <v>27</v>
      </c>
      <c r="E15" s="6" t="s">
        <v>28</v>
      </c>
      <c r="F15" s="54" t="s">
        <v>29</v>
      </c>
      <c r="G15" s="5"/>
      <c r="H15" s="55" t="s">
        <v>30</v>
      </c>
      <c r="I15" s="56" t="s">
        <v>30</v>
      </c>
      <c r="J15" s="57" t="s">
        <v>30</v>
      </c>
      <c r="K15" s="58" t="s">
        <v>30</v>
      </c>
      <c r="L15" s="7" t="s">
        <v>30</v>
      </c>
      <c r="M15" s="7">
        <f>SUM(L16:L18)</f>
        <v>340838.25999999995</v>
      </c>
    </row>
    <row r="16" spans="2:13" ht="70">
      <c r="B16" s="5" t="s">
        <v>31</v>
      </c>
      <c r="C16" s="54" t="s">
        <v>32</v>
      </c>
      <c r="D16" s="54" t="s">
        <v>33</v>
      </c>
      <c r="E16" s="6" t="s">
        <v>34</v>
      </c>
      <c r="F16" s="54" t="s">
        <v>35</v>
      </c>
      <c r="G16" s="5">
        <v>8</v>
      </c>
      <c r="H16" s="55">
        <v>2823.4799999999996</v>
      </c>
      <c r="I16" s="56">
        <v>38640.67</v>
      </c>
      <c r="J16" s="57">
        <f>G16*H16</f>
        <v>22587.839999999997</v>
      </c>
      <c r="K16" s="58">
        <f>G16*I16</f>
        <v>309125.36</v>
      </c>
      <c r="L16" s="7">
        <f>J16+K16</f>
        <v>331713.19999999995</v>
      </c>
      <c r="M16" s="7">
        <v>0</v>
      </c>
    </row>
    <row r="17" spans="2:13" ht="28">
      <c r="B17" s="5" t="s">
        <v>36</v>
      </c>
      <c r="C17" s="54" t="s">
        <v>32</v>
      </c>
      <c r="D17" s="54" t="s">
        <v>37</v>
      </c>
      <c r="E17" s="6" t="s">
        <v>38</v>
      </c>
      <c r="F17" s="54" t="s">
        <v>39</v>
      </c>
      <c r="G17" s="5">
        <v>1</v>
      </c>
      <c r="H17" s="55">
        <v>1014.0799999999999</v>
      </c>
      <c r="I17" s="56">
        <v>0</v>
      </c>
      <c r="J17" s="57">
        <f t="shared" ref="J17:J80" si="0">G17*H17</f>
        <v>1014.0799999999999</v>
      </c>
      <c r="K17" s="58">
        <f t="shared" ref="K17:K80" si="1">G17*I17</f>
        <v>0</v>
      </c>
      <c r="L17" s="7">
        <f t="shared" ref="L17:L80" si="2">J17+K17</f>
        <v>1014.0799999999999</v>
      </c>
      <c r="M17" s="7">
        <v>0</v>
      </c>
    </row>
    <row r="18" spans="2:13" ht="28">
      <c r="B18" s="5" t="s">
        <v>40</v>
      </c>
      <c r="C18" s="54" t="s">
        <v>32</v>
      </c>
      <c r="D18" s="54" t="s">
        <v>41</v>
      </c>
      <c r="E18" s="6" t="s">
        <v>42</v>
      </c>
      <c r="F18" s="54" t="s">
        <v>43</v>
      </c>
      <c r="G18" s="5">
        <v>1</v>
      </c>
      <c r="H18" s="55">
        <v>7201.22</v>
      </c>
      <c r="I18" s="56">
        <v>909.7600000000001</v>
      </c>
      <c r="J18" s="57">
        <f t="shared" si="0"/>
        <v>7201.22</v>
      </c>
      <c r="K18" s="58">
        <f t="shared" si="1"/>
        <v>909.7600000000001</v>
      </c>
      <c r="L18" s="7">
        <f t="shared" si="2"/>
        <v>8110.9800000000005</v>
      </c>
      <c r="M18" s="7">
        <v>0</v>
      </c>
    </row>
    <row r="19" spans="2:13">
      <c r="B19" s="5" t="s">
        <v>44</v>
      </c>
      <c r="C19" s="54" t="s">
        <v>27</v>
      </c>
      <c r="D19" s="54" t="s">
        <v>27</v>
      </c>
      <c r="E19" s="6" t="s">
        <v>45</v>
      </c>
      <c r="F19" s="54" t="s">
        <v>29</v>
      </c>
      <c r="G19" s="5"/>
      <c r="H19" s="55" t="s">
        <v>30</v>
      </c>
      <c r="I19" s="56" t="s">
        <v>30</v>
      </c>
      <c r="J19" s="57"/>
      <c r="K19" s="58"/>
      <c r="L19" s="7"/>
      <c r="M19" s="7">
        <f>SUM(L20:L35)</f>
        <v>564029.18000000005</v>
      </c>
    </row>
    <row r="20" spans="2:13" ht="28">
      <c r="B20" s="5" t="s">
        <v>46</v>
      </c>
      <c r="C20" s="54" t="s">
        <v>32</v>
      </c>
      <c r="D20" s="54" t="s">
        <v>47</v>
      </c>
      <c r="E20" s="6" t="s">
        <v>48</v>
      </c>
      <c r="F20" s="54" t="s">
        <v>43</v>
      </c>
      <c r="G20" s="5">
        <v>1</v>
      </c>
      <c r="H20" s="55">
        <v>396.79999999999984</v>
      </c>
      <c r="I20" s="56">
        <v>5438</v>
      </c>
      <c r="J20" s="57">
        <f t="shared" si="0"/>
        <v>396.79999999999984</v>
      </c>
      <c r="K20" s="58">
        <f t="shared" si="1"/>
        <v>5438</v>
      </c>
      <c r="L20" s="7">
        <f t="shared" si="2"/>
        <v>5834.8</v>
      </c>
      <c r="M20" s="7">
        <v>0</v>
      </c>
    </row>
    <row r="21" spans="2:13" ht="84">
      <c r="B21" s="5" t="s">
        <v>49</v>
      </c>
      <c r="C21" s="54" t="s">
        <v>32</v>
      </c>
      <c r="D21" s="54" t="s">
        <v>50</v>
      </c>
      <c r="E21" s="6" t="s">
        <v>1372</v>
      </c>
      <c r="F21" s="54" t="s">
        <v>52</v>
      </c>
      <c r="G21" s="5">
        <v>4246</v>
      </c>
      <c r="H21" s="55">
        <v>0</v>
      </c>
      <c r="I21" s="56">
        <v>20</v>
      </c>
      <c r="J21" s="57">
        <f t="shared" si="0"/>
        <v>0</v>
      </c>
      <c r="K21" s="58">
        <f t="shared" si="1"/>
        <v>84920</v>
      </c>
      <c r="L21" s="7">
        <f t="shared" si="2"/>
        <v>84920</v>
      </c>
      <c r="M21" s="7">
        <v>0</v>
      </c>
    </row>
    <row r="22" spans="2:13" ht="84">
      <c r="B22" s="5" t="s">
        <v>53</v>
      </c>
      <c r="C22" s="54" t="s">
        <v>32</v>
      </c>
      <c r="D22" s="54" t="s">
        <v>54</v>
      </c>
      <c r="E22" s="6" t="s">
        <v>1373</v>
      </c>
      <c r="F22" s="54" t="s">
        <v>52</v>
      </c>
      <c r="G22" s="5">
        <v>4246</v>
      </c>
      <c r="H22" s="55">
        <v>0</v>
      </c>
      <c r="I22" s="56">
        <v>30</v>
      </c>
      <c r="J22" s="57">
        <f t="shared" si="0"/>
        <v>0</v>
      </c>
      <c r="K22" s="58">
        <f t="shared" si="1"/>
        <v>127380</v>
      </c>
      <c r="L22" s="7">
        <f t="shared" si="2"/>
        <v>127380</v>
      </c>
      <c r="M22" s="7">
        <v>0</v>
      </c>
    </row>
    <row r="23" spans="2:13">
      <c r="B23" s="5" t="s">
        <v>56</v>
      </c>
      <c r="C23" s="54" t="s">
        <v>32</v>
      </c>
      <c r="D23" s="54" t="s">
        <v>57</v>
      </c>
      <c r="E23" s="6" t="s">
        <v>58</v>
      </c>
      <c r="F23" s="54" t="s">
        <v>52</v>
      </c>
      <c r="G23" s="5">
        <v>4246</v>
      </c>
      <c r="H23" s="55">
        <v>0</v>
      </c>
      <c r="I23" s="56">
        <v>11.5</v>
      </c>
      <c r="J23" s="57">
        <f t="shared" si="0"/>
        <v>0</v>
      </c>
      <c r="K23" s="58">
        <f t="shared" si="1"/>
        <v>48829</v>
      </c>
      <c r="L23" s="7">
        <f t="shared" si="2"/>
        <v>48829</v>
      </c>
      <c r="M23" s="7">
        <v>0</v>
      </c>
    </row>
    <row r="24" spans="2:13">
      <c r="B24" s="5" t="s">
        <v>59</v>
      </c>
      <c r="C24" s="54" t="s">
        <v>32</v>
      </c>
      <c r="D24" s="54" t="s">
        <v>60</v>
      </c>
      <c r="E24" s="6" t="s">
        <v>61</v>
      </c>
      <c r="F24" s="54" t="s">
        <v>52</v>
      </c>
      <c r="G24" s="5">
        <v>4246</v>
      </c>
      <c r="H24" s="55">
        <v>0</v>
      </c>
      <c r="I24" s="56">
        <v>3.3</v>
      </c>
      <c r="J24" s="57">
        <f t="shared" si="0"/>
        <v>0</v>
      </c>
      <c r="K24" s="58">
        <f t="shared" si="1"/>
        <v>14011.8</v>
      </c>
      <c r="L24" s="7">
        <f t="shared" si="2"/>
        <v>14011.8</v>
      </c>
      <c r="M24" s="7">
        <v>0</v>
      </c>
    </row>
    <row r="25" spans="2:13">
      <c r="B25" s="5" t="s">
        <v>62</v>
      </c>
      <c r="C25" s="54" t="s">
        <v>32</v>
      </c>
      <c r="D25" s="54" t="s">
        <v>63</v>
      </c>
      <c r="E25" s="6" t="s">
        <v>64</v>
      </c>
      <c r="F25" s="54" t="s">
        <v>52</v>
      </c>
      <c r="G25" s="5">
        <v>4246</v>
      </c>
      <c r="H25" s="55">
        <v>0</v>
      </c>
      <c r="I25" s="56">
        <v>2.7</v>
      </c>
      <c r="J25" s="57">
        <f t="shared" si="0"/>
        <v>0</v>
      </c>
      <c r="K25" s="58">
        <f t="shared" si="1"/>
        <v>11464.2</v>
      </c>
      <c r="L25" s="7">
        <f t="shared" si="2"/>
        <v>11464.2</v>
      </c>
      <c r="M25" s="7">
        <v>0</v>
      </c>
    </row>
    <row r="26" spans="2:13" ht="28">
      <c r="B26" s="5" t="s">
        <v>65</v>
      </c>
      <c r="C26" s="54" t="s">
        <v>32</v>
      </c>
      <c r="D26" s="54" t="s">
        <v>66</v>
      </c>
      <c r="E26" s="6" t="s">
        <v>67</v>
      </c>
      <c r="F26" s="54" t="s">
        <v>52</v>
      </c>
      <c r="G26" s="5">
        <v>4246</v>
      </c>
      <c r="H26" s="55">
        <v>0</v>
      </c>
      <c r="I26" s="56">
        <v>2</v>
      </c>
      <c r="J26" s="57">
        <f t="shared" si="0"/>
        <v>0</v>
      </c>
      <c r="K26" s="58">
        <f t="shared" si="1"/>
        <v>8492</v>
      </c>
      <c r="L26" s="7">
        <f t="shared" si="2"/>
        <v>8492</v>
      </c>
      <c r="M26" s="7">
        <v>0</v>
      </c>
    </row>
    <row r="27" spans="2:13" ht="28">
      <c r="B27" s="5" t="s">
        <v>68</v>
      </c>
      <c r="C27" s="54" t="s">
        <v>32</v>
      </c>
      <c r="D27" s="54" t="s">
        <v>69</v>
      </c>
      <c r="E27" s="6" t="s">
        <v>70</v>
      </c>
      <c r="F27" s="54" t="s">
        <v>52</v>
      </c>
      <c r="G27" s="5">
        <v>4246</v>
      </c>
      <c r="H27" s="55">
        <v>0</v>
      </c>
      <c r="I27" s="56">
        <v>7</v>
      </c>
      <c r="J27" s="57">
        <f t="shared" si="0"/>
        <v>0</v>
      </c>
      <c r="K27" s="58">
        <f t="shared" si="1"/>
        <v>29722</v>
      </c>
      <c r="L27" s="7">
        <f t="shared" si="2"/>
        <v>29722</v>
      </c>
      <c r="M27" s="7">
        <v>0</v>
      </c>
    </row>
    <row r="28" spans="2:13" ht="42">
      <c r="B28" s="5" t="s">
        <v>71</v>
      </c>
      <c r="C28" s="54" t="s">
        <v>32</v>
      </c>
      <c r="D28" s="54" t="s">
        <v>72</v>
      </c>
      <c r="E28" s="6" t="s">
        <v>73</v>
      </c>
      <c r="F28" s="54" t="s">
        <v>52</v>
      </c>
      <c r="G28" s="5">
        <v>4246</v>
      </c>
      <c r="H28" s="55">
        <v>0</v>
      </c>
      <c r="I28" s="56">
        <v>5.2</v>
      </c>
      <c r="J28" s="57">
        <f t="shared" si="0"/>
        <v>0</v>
      </c>
      <c r="K28" s="58">
        <f t="shared" si="1"/>
        <v>22079.200000000001</v>
      </c>
      <c r="L28" s="7">
        <f t="shared" si="2"/>
        <v>22079.200000000001</v>
      </c>
      <c r="M28" s="7">
        <v>0</v>
      </c>
    </row>
    <row r="29" spans="2:13" ht="28">
      <c r="B29" s="5" t="s">
        <v>74</v>
      </c>
      <c r="C29" s="54" t="s">
        <v>32</v>
      </c>
      <c r="D29" s="54" t="s">
        <v>75</v>
      </c>
      <c r="E29" s="6" t="s">
        <v>76</v>
      </c>
      <c r="F29" s="54" t="s">
        <v>52</v>
      </c>
      <c r="G29" s="5">
        <v>4246</v>
      </c>
      <c r="H29" s="55">
        <v>0</v>
      </c>
      <c r="I29" s="56">
        <v>4.7</v>
      </c>
      <c r="J29" s="57">
        <f t="shared" si="0"/>
        <v>0</v>
      </c>
      <c r="K29" s="58">
        <f t="shared" si="1"/>
        <v>19956.2</v>
      </c>
      <c r="L29" s="7">
        <f t="shared" si="2"/>
        <v>19956.2</v>
      </c>
      <c r="M29" s="7">
        <v>0</v>
      </c>
    </row>
    <row r="30" spans="2:13" ht="28">
      <c r="B30" s="5" t="s">
        <v>77</v>
      </c>
      <c r="C30" s="54" t="s">
        <v>32</v>
      </c>
      <c r="D30" s="54" t="s">
        <v>78</v>
      </c>
      <c r="E30" s="6" t="s">
        <v>79</v>
      </c>
      <c r="F30" s="54" t="s">
        <v>52</v>
      </c>
      <c r="G30" s="5">
        <v>4246</v>
      </c>
      <c r="H30" s="55">
        <v>0</v>
      </c>
      <c r="I30" s="56">
        <v>1.8</v>
      </c>
      <c r="J30" s="57">
        <f t="shared" si="0"/>
        <v>0</v>
      </c>
      <c r="K30" s="58">
        <f t="shared" si="1"/>
        <v>7642.8</v>
      </c>
      <c r="L30" s="7">
        <f t="shared" si="2"/>
        <v>7642.8</v>
      </c>
      <c r="M30" s="7">
        <v>0</v>
      </c>
    </row>
    <row r="31" spans="2:13">
      <c r="B31" s="5" t="s">
        <v>80</v>
      </c>
      <c r="C31" s="54" t="s">
        <v>32</v>
      </c>
      <c r="D31" s="54" t="s">
        <v>81</v>
      </c>
      <c r="E31" s="6" t="s">
        <v>82</v>
      </c>
      <c r="F31" s="54" t="s">
        <v>52</v>
      </c>
      <c r="G31" s="5">
        <v>4246</v>
      </c>
      <c r="H31" s="55">
        <v>0</v>
      </c>
      <c r="I31" s="56">
        <v>25</v>
      </c>
      <c r="J31" s="57">
        <f t="shared" si="0"/>
        <v>0</v>
      </c>
      <c r="K31" s="58">
        <f t="shared" si="1"/>
        <v>106150</v>
      </c>
      <c r="L31" s="7">
        <f t="shared" si="2"/>
        <v>106150</v>
      </c>
      <c r="M31" s="7">
        <v>0</v>
      </c>
    </row>
    <row r="32" spans="2:13" ht="98">
      <c r="B32" s="5" t="s">
        <v>83</v>
      </c>
      <c r="C32" s="54" t="s">
        <v>32</v>
      </c>
      <c r="D32" s="54" t="s">
        <v>84</v>
      </c>
      <c r="E32" s="6" t="s">
        <v>85</v>
      </c>
      <c r="F32" s="54" t="s">
        <v>52</v>
      </c>
      <c r="G32" s="5">
        <v>4246</v>
      </c>
      <c r="H32" s="55">
        <v>0</v>
      </c>
      <c r="I32" s="56">
        <v>12.4</v>
      </c>
      <c r="J32" s="57">
        <f t="shared" si="0"/>
        <v>0</v>
      </c>
      <c r="K32" s="58">
        <f t="shared" si="1"/>
        <v>52650.400000000001</v>
      </c>
      <c r="L32" s="7">
        <f t="shared" si="2"/>
        <v>52650.400000000001</v>
      </c>
      <c r="M32" s="7">
        <v>0</v>
      </c>
    </row>
    <row r="33" spans="2:13" ht="42">
      <c r="B33" s="5" t="s">
        <v>86</v>
      </c>
      <c r="C33" s="54" t="s">
        <v>32</v>
      </c>
      <c r="D33" s="54" t="s">
        <v>87</v>
      </c>
      <c r="E33" s="6" t="s">
        <v>88</v>
      </c>
      <c r="F33" s="54" t="s">
        <v>52</v>
      </c>
      <c r="G33" s="5">
        <v>4246</v>
      </c>
      <c r="H33" s="55">
        <v>0</v>
      </c>
      <c r="I33" s="56">
        <v>3</v>
      </c>
      <c r="J33" s="57">
        <f t="shared" si="0"/>
        <v>0</v>
      </c>
      <c r="K33" s="58">
        <f t="shared" si="1"/>
        <v>12738</v>
      </c>
      <c r="L33" s="7">
        <f t="shared" si="2"/>
        <v>12738</v>
      </c>
      <c r="M33" s="7">
        <v>0</v>
      </c>
    </row>
    <row r="34" spans="2:13" ht="56">
      <c r="B34" s="5" t="s">
        <v>89</v>
      </c>
      <c r="C34" s="54" t="s">
        <v>32</v>
      </c>
      <c r="D34" s="54" t="s">
        <v>90</v>
      </c>
      <c r="E34" s="6" t="s">
        <v>91</v>
      </c>
      <c r="F34" s="54" t="s">
        <v>52</v>
      </c>
      <c r="G34" s="5">
        <v>4246</v>
      </c>
      <c r="H34" s="55">
        <v>0</v>
      </c>
      <c r="I34" s="56">
        <v>1.8</v>
      </c>
      <c r="J34" s="57">
        <f t="shared" si="0"/>
        <v>0</v>
      </c>
      <c r="K34" s="58">
        <f t="shared" si="1"/>
        <v>7642.8</v>
      </c>
      <c r="L34" s="7">
        <f t="shared" si="2"/>
        <v>7642.8</v>
      </c>
      <c r="M34" s="7">
        <v>0</v>
      </c>
    </row>
    <row r="35" spans="2:13" ht="70">
      <c r="B35" s="5" t="s">
        <v>92</v>
      </c>
      <c r="C35" s="54" t="s">
        <v>32</v>
      </c>
      <c r="D35" s="54" t="s">
        <v>93</v>
      </c>
      <c r="E35" s="6" t="s">
        <v>94</v>
      </c>
      <c r="F35" s="54" t="s">
        <v>43</v>
      </c>
      <c r="G35" s="5">
        <v>14</v>
      </c>
      <c r="H35" s="55">
        <v>322.57</v>
      </c>
      <c r="I35" s="56">
        <v>0</v>
      </c>
      <c r="J35" s="57">
        <f t="shared" si="0"/>
        <v>4515.9799999999996</v>
      </c>
      <c r="K35" s="58">
        <f t="shared" si="1"/>
        <v>0</v>
      </c>
      <c r="L35" s="7">
        <f t="shared" si="2"/>
        <v>4515.9799999999996</v>
      </c>
      <c r="M35" s="7">
        <v>0</v>
      </c>
    </row>
    <row r="36" spans="2:13">
      <c r="B36" s="5" t="s">
        <v>95</v>
      </c>
      <c r="C36" s="54" t="s">
        <v>27</v>
      </c>
      <c r="D36" s="54" t="s">
        <v>27</v>
      </c>
      <c r="E36" s="6" t="s">
        <v>96</v>
      </c>
      <c r="F36" s="54" t="s">
        <v>29</v>
      </c>
      <c r="G36" s="5"/>
      <c r="H36" s="55" t="s">
        <v>30</v>
      </c>
      <c r="I36" s="56" t="s">
        <v>30</v>
      </c>
      <c r="J36" s="57"/>
      <c r="K36" s="58"/>
      <c r="L36" s="7"/>
      <c r="M36" s="7">
        <f>SUM(L37:L41)</f>
        <v>160911.99</v>
      </c>
    </row>
    <row r="37" spans="2:13" ht="42">
      <c r="B37" s="5" t="s">
        <v>97</v>
      </c>
      <c r="C37" s="54" t="s">
        <v>98</v>
      </c>
      <c r="D37" s="54">
        <v>103689</v>
      </c>
      <c r="E37" s="6" t="s">
        <v>1261</v>
      </c>
      <c r="F37" s="54" t="s">
        <v>52</v>
      </c>
      <c r="G37" s="5">
        <v>3</v>
      </c>
      <c r="H37" s="55">
        <v>286.21999999999997</v>
      </c>
      <c r="I37" s="56" t="s">
        <v>99</v>
      </c>
      <c r="J37" s="57">
        <f t="shared" si="0"/>
        <v>858.65999999999985</v>
      </c>
      <c r="K37" s="58">
        <f t="shared" si="1"/>
        <v>81.33</v>
      </c>
      <c r="L37" s="7">
        <f t="shared" si="2"/>
        <v>939.9899999999999</v>
      </c>
      <c r="M37" s="7">
        <v>0</v>
      </c>
    </row>
    <row r="38" spans="2:13" ht="28">
      <c r="B38" s="5" t="s">
        <v>100</v>
      </c>
      <c r="C38" s="54" t="s">
        <v>32</v>
      </c>
      <c r="D38" s="54" t="s">
        <v>101</v>
      </c>
      <c r="E38" s="6" t="s">
        <v>102</v>
      </c>
      <c r="F38" s="54" t="s">
        <v>35</v>
      </c>
      <c r="G38" s="5">
        <v>8</v>
      </c>
      <c r="H38" s="55">
        <v>632.5</v>
      </c>
      <c r="I38" s="56">
        <v>0</v>
      </c>
      <c r="J38" s="57">
        <f t="shared" si="0"/>
        <v>5060</v>
      </c>
      <c r="K38" s="58">
        <f t="shared" si="1"/>
        <v>0</v>
      </c>
      <c r="L38" s="7">
        <f t="shared" si="2"/>
        <v>5060</v>
      </c>
      <c r="M38" s="7">
        <v>0</v>
      </c>
    </row>
    <row r="39" spans="2:13" ht="70">
      <c r="B39" s="5" t="s">
        <v>103</v>
      </c>
      <c r="C39" s="54" t="s">
        <v>98</v>
      </c>
      <c r="D39" s="54">
        <v>100981</v>
      </c>
      <c r="E39" s="6" t="s">
        <v>1262</v>
      </c>
      <c r="F39" s="54" t="s">
        <v>104</v>
      </c>
      <c r="G39" s="5">
        <v>1200</v>
      </c>
      <c r="H39" s="55">
        <v>7.8100000000000005</v>
      </c>
      <c r="I39" s="56" t="s">
        <v>105</v>
      </c>
      <c r="J39" s="57">
        <f t="shared" si="0"/>
        <v>9372</v>
      </c>
      <c r="K39" s="58">
        <f t="shared" si="1"/>
        <v>1800</v>
      </c>
      <c r="L39" s="7">
        <f t="shared" si="2"/>
        <v>11172</v>
      </c>
      <c r="M39" s="7">
        <v>0</v>
      </c>
    </row>
    <row r="40" spans="2:13" ht="28">
      <c r="B40" s="5" t="s">
        <v>106</v>
      </c>
      <c r="C40" s="54" t="s">
        <v>98</v>
      </c>
      <c r="D40" s="54">
        <v>100265</v>
      </c>
      <c r="E40" s="6" t="s">
        <v>1263</v>
      </c>
      <c r="F40" s="54" t="s">
        <v>52</v>
      </c>
      <c r="G40" s="5">
        <v>2000</v>
      </c>
      <c r="H40" s="55">
        <v>0.27999999999999992</v>
      </c>
      <c r="I40" s="56" t="s">
        <v>107</v>
      </c>
      <c r="J40" s="57">
        <f t="shared" si="0"/>
        <v>559.99999999999989</v>
      </c>
      <c r="K40" s="58">
        <f t="shared" si="1"/>
        <v>1100</v>
      </c>
      <c r="L40" s="7">
        <f t="shared" si="2"/>
        <v>1660</v>
      </c>
      <c r="M40" s="7">
        <v>0</v>
      </c>
    </row>
    <row r="41" spans="2:13" ht="56">
      <c r="B41" s="5" t="s">
        <v>108</v>
      </c>
      <c r="C41" s="54" t="s">
        <v>98</v>
      </c>
      <c r="D41" s="54">
        <v>97914</v>
      </c>
      <c r="E41" s="6" t="s">
        <v>1264</v>
      </c>
      <c r="F41" s="54" t="s">
        <v>109</v>
      </c>
      <c r="G41" s="5">
        <v>48000</v>
      </c>
      <c r="H41" s="55">
        <v>2.5499999999999998</v>
      </c>
      <c r="I41" s="56" t="s">
        <v>110</v>
      </c>
      <c r="J41" s="57">
        <f t="shared" si="0"/>
        <v>122399.99999999999</v>
      </c>
      <c r="K41" s="58">
        <f t="shared" si="1"/>
        <v>19680</v>
      </c>
      <c r="L41" s="7">
        <f t="shared" si="2"/>
        <v>142080</v>
      </c>
      <c r="M41" s="7">
        <v>0</v>
      </c>
    </row>
    <row r="42" spans="2:13">
      <c r="B42" s="5" t="s">
        <v>111</v>
      </c>
      <c r="C42" s="54" t="s">
        <v>27</v>
      </c>
      <c r="D42" s="54" t="s">
        <v>27</v>
      </c>
      <c r="E42" s="6" t="s">
        <v>112</v>
      </c>
      <c r="F42" s="54" t="s">
        <v>29</v>
      </c>
      <c r="G42" s="5"/>
      <c r="H42" s="55" t="s">
        <v>30</v>
      </c>
      <c r="I42" s="56" t="s">
        <v>30</v>
      </c>
      <c r="J42" s="57"/>
      <c r="K42" s="58"/>
      <c r="L42" s="7"/>
      <c r="M42" s="7">
        <f>SUM(L44:L150)</f>
        <v>312181.40659999987</v>
      </c>
    </row>
    <row r="43" spans="2:13">
      <c r="B43" s="5" t="s">
        <v>113</v>
      </c>
      <c r="C43" s="54" t="s">
        <v>27</v>
      </c>
      <c r="D43" s="54" t="s">
        <v>27</v>
      </c>
      <c r="E43" s="6" t="s">
        <v>114</v>
      </c>
      <c r="F43" s="54" t="s">
        <v>29</v>
      </c>
      <c r="G43" s="5"/>
      <c r="H43" s="55" t="s">
        <v>30</v>
      </c>
      <c r="I43" s="56" t="s">
        <v>30</v>
      </c>
      <c r="J43" s="57"/>
      <c r="K43" s="58"/>
      <c r="L43" s="7"/>
      <c r="M43" s="7"/>
    </row>
    <row r="44" spans="2:13">
      <c r="B44" s="5" t="s">
        <v>115</v>
      </c>
      <c r="C44" s="54" t="s">
        <v>32</v>
      </c>
      <c r="D44" s="54" t="s">
        <v>116</v>
      </c>
      <c r="E44" s="6" t="s">
        <v>117</v>
      </c>
      <c r="F44" s="54" t="s">
        <v>43</v>
      </c>
      <c r="G44" s="5">
        <v>5</v>
      </c>
      <c r="H44" s="55">
        <v>7.8450000000000015</v>
      </c>
      <c r="I44" s="56">
        <v>17.254999999999999</v>
      </c>
      <c r="J44" s="57">
        <f t="shared" si="0"/>
        <v>39.225000000000009</v>
      </c>
      <c r="K44" s="58">
        <f t="shared" si="1"/>
        <v>86.274999999999991</v>
      </c>
      <c r="L44" s="7">
        <f t="shared" si="2"/>
        <v>125.5</v>
      </c>
      <c r="M44" s="7">
        <v>0</v>
      </c>
    </row>
    <row r="45" spans="2:13" ht="28">
      <c r="B45" s="5" t="s">
        <v>118</v>
      </c>
      <c r="C45" s="54" t="s">
        <v>32</v>
      </c>
      <c r="D45" s="54" t="s">
        <v>119</v>
      </c>
      <c r="E45" s="6" t="s">
        <v>120</v>
      </c>
      <c r="F45" s="54" t="s">
        <v>43</v>
      </c>
      <c r="G45" s="5">
        <v>10</v>
      </c>
      <c r="H45" s="55">
        <v>31.160000000000004</v>
      </c>
      <c r="I45" s="56">
        <v>55.96</v>
      </c>
      <c r="J45" s="57">
        <f t="shared" si="0"/>
        <v>311.60000000000002</v>
      </c>
      <c r="K45" s="58">
        <f t="shared" si="1"/>
        <v>559.6</v>
      </c>
      <c r="L45" s="7">
        <f t="shared" si="2"/>
        <v>871.2</v>
      </c>
      <c r="M45" s="7">
        <v>0</v>
      </c>
    </row>
    <row r="46" spans="2:13" ht="28">
      <c r="B46" s="5" t="s">
        <v>121</v>
      </c>
      <c r="C46" s="54" t="s">
        <v>32</v>
      </c>
      <c r="D46" s="54" t="s">
        <v>122</v>
      </c>
      <c r="E46" s="6" t="s">
        <v>123</v>
      </c>
      <c r="F46" s="54" t="s">
        <v>43</v>
      </c>
      <c r="G46" s="5">
        <v>1</v>
      </c>
      <c r="H46" s="55">
        <v>385.69</v>
      </c>
      <c r="I46" s="56">
        <v>614.81359999999995</v>
      </c>
      <c r="J46" s="57">
        <f t="shared" si="0"/>
        <v>385.69</v>
      </c>
      <c r="K46" s="58">
        <f t="shared" si="1"/>
        <v>614.81359999999995</v>
      </c>
      <c r="L46" s="7">
        <f t="shared" si="2"/>
        <v>1000.5036</v>
      </c>
      <c r="M46" s="7">
        <v>0</v>
      </c>
    </row>
    <row r="47" spans="2:13">
      <c r="B47" s="5" t="s">
        <v>124</v>
      </c>
      <c r="C47" s="54" t="s">
        <v>32</v>
      </c>
      <c r="D47" s="54" t="s">
        <v>125</v>
      </c>
      <c r="E47" s="6" t="s">
        <v>126</v>
      </c>
      <c r="F47" s="54" t="s">
        <v>43</v>
      </c>
      <c r="G47" s="5">
        <v>1</v>
      </c>
      <c r="H47" s="55">
        <v>2760.8000000000006</v>
      </c>
      <c r="I47" s="56">
        <v>8216.7999999999993</v>
      </c>
      <c r="J47" s="57">
        <f t="shared" si="0"/>
        <v>2760.8000000000006</v>
      </c>
      <c r="K47" s="58">
        <f t="shared" si="1"/>
        <v>8216.7999999999993</v>
      </c>
      <c r="L47" s="7">
        <f t="shared" si="2"/>
        <v>10977.6</v>
      </c>
      <c r="M47" s="7">
        <v>0</v>
      </c>
    </row>
    <row r="48" spans="2:13" ht="56">
      <c r="B48" s="5" t="s">
        <v>127</v>
      </c>
      <c r="C48" s="54" t="s">
        <v>98</v>
      </c>
      <c r="D48" s="54">
        <v>102192</v>
      </c>
      <c r="E48" s="6" t="s">
        <v>128</v>
      </c>
      <c r="F48" s="54" t="s">
        <v>52</v>
      </c>
      <c r="G48" s="5">
        <v>24</v>
      </c>
      <c r="H48" s="55">
        <v>5.3400000000000016</v>
      </c>
      <c r="I48" s="56" t="s">
        <v>129</v>
      </c>
      <c r="J48" s="57">
        <f t="shared" si="0"/>
        <v>128.16000000000003</v>
      </c>
      <c r="K48" s="58">
        <f t="shared" si="1"/>
        <v>272.39999999999998</v>
      </c>
      <c r="L48" s="7">
        <f t="shared" si="2"/>
        <v>400.56</v>
      </c>
      <c r="M48" s="7">
        <v>0</v>
      </c>
    </row>
    <row r="49" spans="2:13" ht="28">
      <c r="B49" s="5" t="s">
        <v>130</v>
      </c>
      <c r="C49" s="54" t="s">
        <v>98</v>
      </c>
      <c r="D49" s="54">
        <v>97637</v>
      </c>
      <c r="E49" s="6" t="s">
        <v>131</v>
      </c>
      <c r="F49" s="54" t="s">
        <v>52</v>
      </c>
      <c r="G49" s="5">
        <v>32.75</v>
      </c>
      <c r="H49" s="55">
        <v>0.91999999999999993</v>
      </c>
      <c r="I49" s="56" t="s">
        <v>132</v>
      </c>
      <c r="J49" s="57">
        <f t="shared" si="0"/>
        <v>30.13</v>
      </c>
      <c r="K49" s="58">
        <f t="shared" si="1"/>
        <v>63.534999999999997</v>
      </c>
      <c r="L49" s="7">
        <f t="shared" si="2"/>
        <v>93.664999999999992</v>
      </c>
      <c r="M49" s="7">
        <v>0</v>
      </c>
    </row>
    <row r="50" spans="2:13" ht="28">
      <c r="B50" s="5" t="s">
        <v>133</v>
      </c>
      <c r="C50" s="54" t="s">
        <v>98</v>
      </c>
      <c r="D50" s="54">
        <v>97628</v>
      </c>
      <c r="E50" s="6" t="s">
        <v>134</v>
      </c>
      <c r="F50" s="54" t="s">
        <v>104</v>
      </c>
      <c r="G50" s="5">
        <v>2.7</v>
      </c>
      <c r="H50" s="55">
        <v>93.110000000000014</v>
      </c>
      <c r="I50" s="56" t="s">
        <v>135</v>
      </c>
      <c r="J50" s="57">
        <f t="shared" si="0"/>
        <v>251.39700000000005</v>
      </c>
      <c r="K50" s="58">
        <f t="shared" si="1"/>
        <v>474.84900000000005</v>
      </c>
      <c r="L50" s="7">
        <f t="shared" si="2"/>
        <v>726.24600000000009</v>
      </c>
      <c r="M50" s="7">
        <v>0</v>
      </c>
    </row>
    <row r="51" spans="2:13" ht="42">
      <c r="B51" s="5" t="s">
        <v>136</v>
      </c>
      <c r="C51" s="54" t="s">
        <v>98</v>
      </c>
      <c r="D51" s="54">
        <v>97638</v>
      </c>
      <c r="E51" s="6" t="s">
        <v>1265</v>
      </c>
      <c r="F51" s="54" t="s">
        <v>52</v>
      </c>
      <c r="G51" s="5">
        <v>185</v>
      </c>
      <c r="H51" s="55">
        <v>2.7700000000000005</v>
      </c>
      <c r="I51" s="56" t="s">
        <v>137</v>
      </c>
      <c r="J51" s="57">
        <f t="shared" si="0"/>
        <v>512.45000000000005</v>
      </c>
      <c r="K51" s="58">
        <f t="shared" si="1"/>
        <v>1028.5999999999999</v>
      </c>
      <c r="L51" s="7">
        <f t="shared" si="2"/>
        <v>1541.05</v>
      </c>
      <c r="M51" s="7">
        <v>0</v>
      </c>
    </row>
    <row r="52" spans="2:13" ht="28">
      <c r="B52" s="5" t="s">
        <v>138</v>
      </c>
      <c r="C52" s="54" t="s">
        <v>98</v>
      </c>
      <c r="D52" s="54">
        <v>97628</v>
      </c>
      <c r="E52" s="6" t="s">
        <v>139</v>
      </c>
      <c r="F52" s="54" t="s">
        <v>104</v>
      </c>
      <c r="G52" s="5">
        <v>6.5</v>
      </c>
      <c r="H52" s="55">
        <v>93.110000000000014</v>
      </c>
      <c r="I52" s="56" t="s">
        <v>135</v>
      </c>
      <c r="J52" s="57">
        <f t="shared" si="0"/>
        <v>605.21500000000015</v>
      </c>
      <c r="K52" s="58">
        <f t="shared" si="1"/>
        <v>1143.155</v>
      </c>
      <c r="L52" s="7">
        <f t="shared" si="2"/>
        <v>1748.3700000000001</v>
      </c>
      <c r="M52" s="7">
        <v>0</v>
      </c>
    </row>
    <row r="53" spans="2:13" ht="28">
      <c r="B53" s="5" t="s">
        <v>140</v>
      </c>
      <c r="C53" s="54" t="s">
        <v>141</v>
      </c>
      <c r="D53" s="54" t="s">
        <v>142</v>
      </c>
      <c r="E53" s="6" t="s">
        <v>1266</v>
      </c>
      <c r="F53" s="54" t="s">
        <v>143</v>
      </c>
      <c r="G53" s="5">
        <v>84</v>
      </c>
      <c r="H53" s="55">
        <v>0</v>
      </c>
      <c r="I53" s="56">
        <v>13</v>
      </c>
      <c r="J53" s="57">
        <f t="shared" si="0"/>
        <v>0</v>
      </c>
      <c r="K53" s="58">
        <f t="shared" si="1"/>
        <v>1092</v>
      </c>
      <c r="L53" s="7">
        <f t="shared" si="2"/>
        <v>1092</v>
      </c>
      <c r="M53" s="7">
        <v>0</v>
      </c>
    </row>
    <row r="54" spans="2:13" ht="28">
      <c r="B54" s="5" t="s">
        <v>144</v>
      </c>
      <c r="C54" s="54" t="s">
        <v>141</v>
      </c>
      <c r="D54" s="54" t="s">
        <v>145</v>
      </c>
      <c r="E54" s="6" t="s">
        <v>146</v>
      </c>
      <c r="F54" s="54" t="s">
        <v>143</v>
      </c>
      <c r="G54" s="5">
        <v>1315</v>
      </c>
      <c r="H54" s="55">
        <v>0</v>
      </c>
      <c r="I54" s="56">
        <v>20.22</v>
      </c>
      <c r="J54" s="57">
        <f t="shared" si="0"/>
        <v>0</v>
      </c>
      <c r="K54" s="58">
        <f t="shared" si="1"/>
        <v>26589.3</v>
      </c>
      <c r="L54" s="7">
        <f t="shared" si="2"/>
        <v>26589.3</v>
      </c>
      <c r="M54" s="7">
        <v>0</v>
      </c>
    </row>
    <row r="55" spans="2:13" ht="28">
      <c r="B55" s="5" t="s">
        <v>147</v>
      </c>
      <c r="C55" s="54" t="s">
        <v>141</v>
      </c>
      <c r="D55" s="54" t="s">
        <v>145</v>
      </c>
      <c r="E55" s="6" t="s">
        <v>148</v>
      </c>
      <c r="F55" s="54" t="s">
        <v>143</v>
      </c>
      <c r="G55" s="5">
        <v>55</v>
      </c>
      <c r="H55" s="55">
        <v>0</v>
      </c>
      <c r="I55" s="56">
        <v>20.22</v>
      </c>
      <c r="J55" s="57">
        <f t="shared" si="0"/>
        <v>0</v>
      </c>
      <c r="K55" s="58">
        <f t="shared" si="1"/>
        <v>1112.0999999999999</v>
      </c>
      <c r="L55" s="7">
        <f t="shared" si="2"/>
        <v>1112.0999999999999</v>
      </c>
      <c r="M55" s="7">
        <v>0</v>
      </c>
    </row>
    <row r="56" spans="2:13" ht="28">
      <c r="B56" s="5" t="s">
        <v>149</v>
      </c>
      <c r="C56" s="54" t="s">
        <v>98</v>
      </c>
      <c r="D56" s="54">
        <v>97631</v>
      </c>
      <c r="E56" s="6" t="s">
        <v>150</v>
      </c>
      <c r="F56" s="54" t="s">
        <v>52</v>
      </c>
      <c r="G56" s="5">
        <v>84</v>
      </c>
      <c r="H56" s="55">
        <v>3.8800000000000008</v>
      </c>
      <c r="I56" s="56" t="s">
        <v>151</v>
      </c>
      <c r="J56" s="57">
        <f t="shared" si="0"/>
        <v>325.92000000000007</v>
      </c>
      <c r="K56" s="58">
        <f t="shared" si="1"/>
        <v>645.12</v>
      </c>
      <c r="L56" s="7">
        <f t="shared" si="2"/>
        <v>971.04000000000008</v>
      </c>
      <c r="M56" s="7">
        <v>0</v>
      </c>
    </row>
    <row r="57" spans="2:13" ht="42">
      <c r="B57" s="5" t="s">
        <v>152</v>
      </c>
      <c r="C57" s="54" t="s">
        <v>98</v>
      </c>
      <c r="D57" s="54">
        <v>97633</v>
      </c>
      <c r="E57" s="6" t="s">
        <v>1267</v>
      </c>
      <c r="F57" s="54" t="s">
        <v>52</v>
      </c>
      <c r="G57" s="5">
        <v>118</v>
      </c>
      <c r="H57" s="55">
        <v>7.8000000000000007</v>
      </c>
      <c r="I57" s="56" t="s">
        <v>153</v>
      </c>
      <c r="J57" s="57">
        <f t="shared" si="0"/>
        <v>920.40000000000009</v>
      </c>
      <c r="K57" s="58">
        <f t="shared" si="1"/>
        <v>1804.2199999999998</v>
      </c>
      <c r="L57" s="7">
        <f t="shared" si="2"/>
        <v>2724.62</v>
      </c>
      <c r="M57" s="7">
        <v>0</v>
      </c>
    </row>
    <row r="58" spans="2:13" ht="42">
      <c r="B58" s="5" t="s">
        <v>154</v>
      </c>
      <c r="C58" s="54" t="s">
        <v>98</v>
      </c>
      <c r="D58" s="54">
        <v>97622</v>
      </c>
      <c r="E58" s="6" t="s">
        <v>1268</v>
      </c>
      <c r="F58" s="54" t="s">
        <v>104</v>
      </c>
      <c r="G58" s="5">
        <v>340</v>
      </c>
      <c r="H58" s="55">
        <v>19.86</v>
      </c>
      <c r="I58" s="56" t="s">
        <v>155</v>
      </c>
      <c r="J58" s="57">
        <f t="shared" si="0"/>
        <v>6752.4</v>
      </c>
      <c r="K58" s="58">
        <f t="shared" si="1"/>
        <v>12787.4</v>
      </c>
      <c r="L58" s="7">
        <f t="shared" si="2"/>
        <v>19539.8</v>
      </c>
      <c r="M58" s="7">
        <v>0</v>
      </c>
    </row>
    <row r="59" spans="2:13" ht="42">
      <c r="B59" s="5" t="s">
        <v>156</v>
      </c>
      <c r="C59" s="54" t="s">
        <v>98</v>
      </c>
      <c r="D59" s="54">
        <v>97641</v>
      </c>
      <c r="E59" s="6" t="s">
        <v>1269</v>
      </c>
      <c r="F59" s="54" t="s">
        <v>52</v>
      </c>
      <c r="G59" s="5">
        <v>902</v>
      </c>
      <c r="H59" s="55">
        <v>0.96000000000000041</v>
      </c>
      <c r="I59" s="56" t="s">
        <v>157</v>
      </c>
      <c r="J59" s="57">
        <f t="shared" si="0"/>
        <v>865.92000000000041</v>
      </c>
      <c r="K59" s="58">
        <f t="shared" si="1"/>
        <v>1813.0199999999998</v>
      </c>
      <c r="L59" s="7">
        <f t="shared" si="2"/>
        <v>2678.94</v>
      </c>
      <c r="M59" s="7">
        <v>0</v>
      </c>
    </row>
    <row r="60" spans="2:13" ht="42">
      <c r="B60" s="5" t="s">
        <v>158</v>
      </c>
      <c r="C60" s="54" t="s">
        <v>98</v>
      </c>
      <c r="D60" s="54">
        <v>97641</v>
      </c>
      <c r="E60" s="6" t="s">
        <v>159</v>
      </c>
      <c r="F60" s="54" t="s">
        <v>52</v>
      </c>
      <c r="G60" s="5">
        <v>510</v>
      </c>
      <c r="H60" s="55">
        <v>0.96000000000000041</v>
      </c>
      <c r="I60" s="56" t="s">
        <v>157</v>
      </c>
      <c r="J60" s="57">
        <f t="shared" si="0"/>
        <v>489.60000000000019</v>
      </c>
      <c r="K60" s="58">
        <f t="shared" si="1"/>
        <v>1025.0999999999999</v>
      </c>
      <c r="L60" s="7">
        <f t="shared" si="2"/>
        <v>1514.7</v>
      </c>
      <c r="M60" s="7">
        <v>0</v>
      </c>
    </row>
    <row r="61" spans="2:13" ht="42">
      <c r="B61" s="5" t="s">
        <v>160</v>
      </c>
      <c r="C61" s="54" t="s">
        <v>32</v>
      </c>
      <c r="D61" s="54" t="s">
        <v>161</v>
      </c>
      <c r="E61" s="6" t="s">
        <v>162</v>
      </c>
      <c r="F61" s="54" t="s">
        <v>43</v>
      </c>
      <c r="G61" s="5">
        <v>60</v>
      </c>
      <c r="H61" s="55">
        <v>3.1160000000000005</v>
      </c>
      <c r="I61" s="56">
        <v>5.5960000000000001</v>
      </c>
      <c r="J61" s="57">
        <f t="shared" si="0"/>
        <v>186.96000000000004</v>
      </c>
      <c r="K61" s="58">
        <f t="shared" si="1"/>
        <v>335.76</v>
      </c>
      <c r="L61" s="7">
        <f t="shared" si="2"/>
        <v>522.72</v>
      </c>
      <c r="M61" s="7">
        <v>0</v>
      </c>
    </row>
    <row r="62" spans="2:13" ht="42">
      <c r="B62" s="5" t="s">
        <v>163</v>
      </c>
      <c r="C62" s="54" t="s">
        <v>32</v>
      </c>
      <c r="D62" s="54" t="s">
        <v>164</v>
      </c>
      <c r="E62" s="6" t="s">
        <v>165</v>
      </c>
      <c r="F62" s="54" t="s">
        <v>43</v>
      </c>
      <c r="G62" s="5">
        <v>40</v>
      </c>
      <c r="H62" s="55">
        <v>14.8</v>
      </c>
      <c r="I62" s="56">
        <v>32.245000000000005</v>
      </c>
      <c r="J62" s="57">
        <f t="shared" si="0"/>
        <v>592</v>
      </c>
      <c r="K62" s="58">
        <f t="shared" si="1"/>
        <v>1289.8000000000002</v>
      </c>
      <c r="L62" s="7">
        <f t="shared" si="2"/>
        <v>1881.8000000000002</v>
      </c>
      <c r="M62" s="7">
        <v>0</v>
      </c>
    </row>
    <row r="63" spans="2:13" ht="42">
      <c r="B63" s="5" t="s">
        <v>166</v>
      </c>
      <c r="C63" s="54" t="s">
        <v>98</v>
      </c>
      <c r="D63" s="54">
        <v>97661</v>
      </c>
      <c r="E63" s="6" t="s">
        <v>1270</v>
      </c>
      <c r="F63" s="54" t="s">
        <v>167</v>
      </c>
      <c r="G63" s="5">
        <v>1600</v>
      </c>
      <c r="H63" s="55">
        <v>0.20999999999999996</v>
      </c>
      <c r="I63" s="56" t="s">
        <v>168</v>
      </c>
      <c r="J63" s="57">
        <f t="shared" si="0"/>
        <v>335.99999999999994</v>
      </c>
      <c r="K63" s="58">
        <f t="shared" si="1"/>
        <v>816</v>
      </c>
      <c r="L63" s="7">
        <f t="shared" si="2"/>
        <v>1152</v>
      </c>
      <c r="M63" s="7">
        <v>0</v>
      </c>
    </row>
    <row r="64" spans="2:13" ht="28">
      <c r="B64" s="5" t="s">
        <v>169</v>
      </c>
      <c r="C64" s="54" t="s">
        <v>98</v>
      </c>
      <c r="D64" s="54">
        <v>97665</v>
      </c>
      <c r="E64" s="6" t="s">
        <v>1271</v>
      </c>
      <c r="F64" s="54" t="s">
        <v>171</v>
      </c>
      <c r="G64" s="5">
        <v>240</v>
      </c>
      <c r="H64" s="55">
        <v>0.58000000000000007</v>
      </c>
      <c r="I64" s="56" t="s">
        <v>172</v>
      </c>
      <c r="J64" s="57">
        <f t="shared" si="0"/>
        <v>139.20000000000002</v>
      </c>
      <c r="K64" s="58">
        <f t="shared" si="1"/>
        <v>297.60000000000002</v>
      </c>
      <c r="L64" s="7">
        <f t="shared" si="2"/>
        <v>436.80000000000007</v>
      </c>
      <c r="M64" s="7">
        <v>0</v>
      </c>
    </row>
    <row r="65" spans="2:13" ht="42">
      <c r="B65" s="5" t="s">
        <v>173</v>
      </c>
      <c r="C65" s="54" t="s">
        <v>98</v>
      </c>
      <c r="D65" s="54">
        <v>90447</v>
      </c>
      <c r="E65" s="6" t="s">
        <v>1272</v>
      </c>
      <c r="F65" s="54" t="s">
        <v>167</v>
      </c>
      <c r="G65" s="5">
        <v>120</v>
      </c>
      <c r="H65" s="55">
        <v>2.3199999999999994</v>
      </c>
      <c r="I65" s="56" t="s">
        <v>174</v>
      </c>
      <c r="J65" s="57">
        <f t="shared" si="0"/>
        <v>278.39999999999992</v>
      </c>
      <c r="K65" s="58">
        <f t="shared" si="1"/>
        <v>678</v>
      </c>
      <c r="L65" s="7">
        <f t="shared" si="2"/>
        <v>956.39999999999986</v>
      </c>
      <c r="M65" s="7">
        <v>0</v>
      </c>
    </row>
    <row r="66" spans="2:13" ht="28">
      <c r="B66" s="5" t="s">
        <v>175</v>
      </c>
      <c r="C66" s="54" t="s">
        <v>98</v>
      </c>
      <c r="D66" s="54">
        <v>97644</v>
      </c>
      <c r="E66" s="6" t="s">
        <v>1273</v>
      </c>
      <c r="F66" s="54" t="s">
        <v>52</v>
      </c>
      <c r="G66" s="5">
        <v>20</v>
      </c>
      <c r="H66" s="55">
        <v>3.2</v>
      </c>
      <c r="I66" s="56" t="s">
        <v>176</v>
      </c>
      <c r="J66" s="57">
        <f t="shared" si="0"/>
        <v>64</v>
      </c>
      <c r="K66" s="58">
        <f t="shared" si="1"/>
        <v>129</v>
      </c>
      <c r="L66" s="7">
        <f t="shared" si="2"/>
        <v>193</v>
      </c>
      <c r="M66" s="7">
        <v>0</v>
      </c>
    </row>
    <row r="67" spans="2:13" ht="56">
      <c r="B67" s="5" t="s">
        <v>177</v>
      </c>
      <c r="C67" s="54" t="s">
        <v>32</v>
      </c>
      <c r="D67" s="54" t="s">
        <v>178</v>
      </c>
      <c r="E67" s="6" t="s">
        <v>179</v>
      </c>
      <c r="F67" s="54" t="s">
        <v>52</v>
      </c>
      <c r="G67" s="5">
        <v>80</v>
      </c>
      <c r="H67" s="55">
        <v>17.009600000000002</v>
      </c>
      <c r="I67" s="56">
        <v>33.130000000000003</v>
      </c>
      <c r="J67" s="57">
        <f t="shared" si="0"/>
        <v>1360.7680000000003</v>
      </c>
      <c r="K67" s="58">
        <f t="shared" si="1"/>
        <v>2650.4</v>
      </c>
      <c r="L67" s="7">
        <f t="shared" si="2"/>
        <v>4011.1680000000006</v>
      </c>
      <c r="M67" s="7">
        <v>0</v>
      </c>
    </row>
    <row r="68" spans="2:13" ht="42">
      <c r="B68" s="5" t="s">
        <v>180</v>
      </c>
      <c r="C68" s="54" t="s">
        <v>32</v>
      </c>
      <c r="D68" s="54" t="s">
        <v>181</v>
      </c>
      <c r="E68" s="6" t="s">
        <v>182</v>
      </c>
      <c r="F68" s="54" t="s">
        <v>43</v>
      </c>
      <c r="G68" s="5">
        <v>5</v>
      </c>
      <c r="H68" s="55">
        <v>0</v>
      </c>
      <c r="I68" s="56">
        <v>296.37</v>
      </c>
      <c r="J68" s="57">
        <f t="shared" si="0"/>
        <v>0</v>
      </c>
      <c r="K68" s="58">
        <f t="shared" si="1"/>
        <v>1481.85</v>
      </c>
      <c r="L68" s="7">
        <f t="shared" si="2"/>
        <v>1481.85</v>
      </c>
      <c r="M68" s="7">
        <v>0</v>
      </c>
    </row>
    <row r="69" spans="2:13" ht="28">
      <c r="B69" s="5" t="s">
        <v>183</v>
      </c>
      <c r="C69" s="54" t="s">
        <v>98</v>
      </c>
      <c r="D69" s="54">
        <v>97631</v>
      </c>
      <c r="E69" s="6" t="s">
        <v>1274</v>
      </c>
      <c r="F69" s="54" t="s">
        <v>52</v>
      </c>
      <c r="G69" s="5">
        <v>30</v>
      </c>
      <c r="H69" s="55">
        <v>3.8800000000000008</v>
      </c>
      <c r="I69" s="56" t="s">
        <v>151</v>
      </c>
      <c r="J69" s="57">
        <f t="shared" si="0"/>
        <v>116.40000000000002</v>
      </c>
      <c r="K69" s="58">
        <f t="shared" si="1"/>
        <v>230.39999999999998</v>
      </c>
      <c r="L69" s="7">
        <f t="shared" si="2"/>
        <v>346.8</v>
      </c>
      <c r="M69" s="7">
        <v>0</v>
      </c>
    </row>
    <row r="70" spans="2:13" ht="28">
      <c r="B70" s="5" t="s">
        <v>185</v>
      </c>
      <c r="C70" s="54" t="s">
        <v>98</v>
      </c>
      <c r="D70" s="54">
        <v>97645</v>
      </c>
      <c r="E70" s="6" t="s">
        <v>186</v>
      </c>
      <c r="F70" s="54" t="s">
        <v>52</v>
      </c>
      <c r="G70" s="5">
        <v>144</v>
      </c>
      <c r="H70" s="55">
        <v>8.370000000000001</v>
      </c>
      <c r="I70" s="56" t="s">
        <v>187</v>
      </c>
      <c r="J70" s="57">
        <f t="shared" si="0"/>
        <v>1205.2800000000002</v>
      </c>
      <c r="K70" s="58">
        <f t="shared" si="1"/>
        <v>2384.64</v>
      </c>
      <c r="L70" s="7">
        <f t="shared" si="2"/>
        <v>3589.92</v>
      </c>
      <c r="M70" s="7">
        <v>0</v>
      </c>
    </row>
    <row r="71" spans="2:13" ht="28">
      <c r="B71" s="5" t="s">
        <v>188</v>
      </c>
      <c r="C71" s="54" t="s">
        <v>98</v>
      </c>
      <c r="D71" s="54">
        <v>102192</v>
      </c>
      <c r="E71" s="6" t="s">
        <v>189</v>
      </c>
      <c r="F71" s="54" t="s">
        <v>52</v>
      </c>
      <c r="G71" s="5">
        <v>196</v>
      </c>
      <c r="H71" s="55">
        <v>5.3400000000000016</v>
      </c>
      <c r="I71" s="56" t="s">
        <v>129</v>
      </c>
      <c r="J71" s="57">
        <f t="shared" si="0"/>
        <v>1046.6400000000003</v>
      </c>
      <c r="K71" s="58">
        <f t="shared" si="1"/>
        <v>2224.6</v>
      </c>
      <c r="L71" s="7">
        <f t="shared" si="2"/>
        <v>3271.2400000000002</v>
      </c>
      <c r="M71" s="7">
        <v>0</v>
      </c>
    </row>
    <row r="72" spans="2:13" ht="56">
      <c r="B72" s="5" t="s">
        <v>190</v>
      </c>
      <c r="C72" s="54" t="s">
        <v>32</v>
      </c>
      <c r="D72" s="54" t="s">
        <v>191</v>
      </c>
      <c r="E72" s="6" t="s">
        <v>192</v>
      </c>
      <c r="F72" s="54" t="s">
        <v>43</v>
      </c>
      <c r="G72" s="5">
        <v>140</v>
      </c>
      <c r="H72" s="55">
        <v>19.490000000000002</v>
      </c>
      <c r="I72" s="56">
        <v>42.02</v>
      </c>
      <c r="J72" s="57">
        <f t="shared" si="0"/>
        <v>2728.6000000000004</v>
      </c>
      <c r="K72" s="58">
        <f t="shared" si="1"/>
        <v>5882.8</v>
      </c>
      <c r="L72" s="7">
        <f t="shared" si="2"/>
        <v>8611.4000000000015</v>
      </c>
      <c r="M72" s="7">
        <v>0</v>
      </c>
    </row>
    <row r="73" spans="2:13" ht="28">
      <c r="B73" s="5" t="s">
        <v>193</v>
      </c>
      <c r="C73" s="54" t="s">
        <v>32</v>
      </c>
      <c r="D73" s="54" t="s">
        <v>194</v>
      </c>
      <c r="E73" s="6" t="s">
        <v>195</v>
      </c>
      <c r="F73" s="54" t="s">
        <v>43</v>
      </c>
      <c r="G73" s="5">
        <v>110</v>
      </c>
      <c r="H73" s="55">
        <v>0.77900000000000014</v>
      </c>
      <c r="I73" s="56">
        <v>1.399</v>
      </c>
      <c r="J73" s="57">
        <f t="shared" si="0"/>
        <v>85.690000000000012</v>
      </c>
      <c r="K73" s="58">
        <f t="shared" si="1"/>
        <v>153.89000000000001</v>
      </c>
      <c r="L73" s="7">
        <f t="shared" si="2"/>
        <v>239.58000000000004</v>
      </c>
      <c r="M73" s="7">
        <v>0</v>
      </c>
    </row>
    <row r="74" spans="2:13" ht="28">
      <c r="B74" s="5" t="s">
        <v>196</v>
      </c>
      <c r="C74" s="54" t="s">
        <v>32</v>
      </c>
      <c r="D74" s="54" t="s">
        <v>194</v>
      </c>
      <c r="E74" s="6" t="s">
        <v>197</v>
      </c>
      <c r="F74" s="54" t="s">
        <v>43</v>
      </c>
      <c r="G74" s="5">
        <v>200</v>
      </c>
      <c r="H74" s="55">
        <v>0.77900000000000014</v>
      </c>
      <c r="I74" s="56">
        <v>1.399</v>
      </c>
      <c r="J74" s="57">
        <f t="shared" si="0"/>
        <v>155.80000000000004</v>
      </c>
      <c r="K74" s="58">
        <f t="shared" si="1"/>
        <v>279.8</v>
      </c>
      <c r="L74" s="7">
        <f t="shared" si="2"/>
        <v>435.6</v>
      </c>
      <c r="M74" s="7">
        <v>0</v>
      </c>
    </row>
    <row r="75" spans="2:13" ht="56">
      <c r="B75" s="5" t="s">
        <v>198</v>
      </c>
      <c r="C75" s="54" t="s">
        <v>98</v>
      </c>
      <c r="D75" s="54">
        <v>97664</v>
      </c>
      <c r="E75" s="6" t="s">
        <v>199</v>
      </c>
      <c r="F75" s="54" t="s">
        <v>171</v>
      </c>
      <c r="G75" s="5">
        <v>38</v>
      </c>
      <c r="H75" s="55">
        <v>0.49</v>
      </c>
      <c r="I75" s="56" t="s">
        <v>200</v>
      </c>
      <c r="J75" s="57">
        <f t="shared" si="0"/>
        <v>18.62</v>
      </c>
      <c r="K75" s="58">
        <f t="shared" si="1"/>
        <v>41.42</v>
      </c>
      <c r="L75" s="7">
        <f t="shared" si="2"/>
        <v>60.040000000000006</v>
      </c>
      <c r="M75" s="7">
        <v>0</v>
      </c>
    </row>
    <row r="76" spans="2:13" ht="28">
      <c r="B76" s="5" t="s">
        <v>201</v>
      </c>
      <c r="C76" s="54" t="s">
        <v>32</v>
      </c>
      <c r="D76" s="54" t="s">
        <v>202</v>
      </c>
      <c r="E76" s="6" t="s">
        <v>203</v>
      </c>
      <c r="F76" s="54" t="s">
        <v>52</v>
      </c>
      <c r="G76" s="5">
        <v>20</v>
      </c>
      <c r="H76" s="55">
        <v>7.91</v>
      </c>
      <c r="I76" s="56">
        <v>19.14</v>
      </c>
      <c r="J76" s="57">
        <f t="shared" si="0"/>
        <v>158.19999999999999</v>
      </c>
      <c r="K76" s="58">
        <f t="shared" si="1"/>
        <v>382.8</v>
      </c>
      <c r="L76" s="7">
        <f t="shared" si="2"/>
        <v>541</v>
      </c>
      <c r="M76" s="7">
        <v>0</v>
      </c>
    </row>
    <row r="77" spans="2:13" ht="56">
      <c r="B77" s="5" t="s">
        <v>204</v>
      </c>
      <c r="C77" s="54" t="s">
        <v>32</v>
      </c>
      <c r="D77" s="54" t="s">
        <v>205</v>
      </c>
      <c r="E77" s="6" t="s">
        <v>206</v>
      </c>
      <c r="F77" s="54" t="s">
        <v>43</v>
      </c>
      <c r="G77" s="5">
        <v>4</v>
      </c>
      <c r="H77" s="55">
        <v>0</v>
      </c>
      <c r="I77" s="56">
        <v>43.76</v>
      </c>
      <c r="J77" s="57">
        <f t="shared" si="0"/>
        <v>0</v>
      </c>
      <c r="K77" s="58">
        <f t="shared" si="1"/>
        <v>175.04</v>
      </c>
      <c r="L77" s="7">
        <f t="shared" si="2"/>
        <v>175.04</v>
      </c>
      <c r="M77" s="7">
        <v>0</v>
      </c>
    </row>
    <row r="78" spans="2:13" ht="42">
      <c r="B78" s="5" t="s">
        <v>207</v>
      </c>
      <c r="C78" s="54" t="s">
        <v>98</v>
      </c>
      <c r="D78" s="54">
        <v>97666</v>
      </c>
      <c r="E78" s="6" t="s">
        <v>1275</v>
      </c>
      <c r="F78" s="54" t="s">
        <v>171</v>
      </c>
      <c r="G78" s="5">
        <v>32</v>
      </c>
      <c r="H78" s="55">
        <v>3.0499999999999989</v>
      </c>
      <c r="I78" s="56" t="s">
        <v>208</v>
      </c>
      <c r="J78" s="57">
        <f t="shared" si="0"/>
        <v>97.599999999999966</v>
      </c>
      <c r="K78" s="58">
        <f t="shared" si="1"/>
        <v>199.68</v>
      </c>
      <c r="L78" s="7">
        <f t="shared" si="2"/>
        <v>297.27999999999997</v>
      </c>
      <c r="M78" s="7">
        <v>0</v>
      </c>
    </row>
    <row r="79" spans="2:13" ht="42">
      <c r="B79" s="5" t="s">
        <v>209</v>
      </c>
      <c r="C79" s="54" t="s">
        <v>98</v>
      </c>
      <c r="D79" s="54">
        <v>97662</v>
      </c>
      <c r="E79" s="6" t="s">
        <v>1276</v>
      </c>
      <c r="F79" s="54" t="s">
        <v>167</v>
      </c>
      <c r="G79" s="5">
        <v>30</v>
      </c>
      <c r="H79" s="55">
        <v>0.14000000000000001</v>
      </c>
      <c r="I79" s="56" t="s">
        <v>210</v>
      </c>
      <c r="J79" s="57">
        <f t="shared" si="0"/>
        <v>4.2</v>
      </c>
      <c r="K79" s="58">
        <f t="shared" si="1"/>
        <v>11.1</v>
      </c>
      <c r="L79" s="7">
        <f t="shared" si="2"/>
        <v>15.3</v>
      </c>
      <c r="M79" s="7">
        <v>0</v>
      </c>
    </row>
    <row r="80" spans="2:13" ht="28">
      <c r="B80" s="5" t="s">
        <v>211</v>
      </c>
      <c r="C80" s="54" t="s">
        <v>98</v>
      </c>
      <c r="D80" s="54">
        <v>97663</v>
      </c>
      <c r="E80" s="6" t="s">
        <v>1277</v>
      </c>
      <c r="F80" s="54" t="s">
        <v>171</v>
      </c>
      <c r="G80" s="5">
        <v>18</v>
      </c>
      <c r="H80" s="55">
        <v>4.1899999999999995</v>
      </c>
      <c r="I80" s="56" t="s">
        <v>212</v>
      </c>
      <c r="J80" s="57">
        <f t="shared" si="0"/>
        <v>75.419999999999987</v>
      </c>
      <c r="K80" s="58">
        <f t="shared" si="1"/>
        <v>154.08000000000001</v>
      </c>
      <c r="L80" s="7">
        <f t="shared" si="2"/>
        <v>229.5</v>
      </c>
      <c r="M80" s="7">
        <v>0</v>
      </c>
    </row>
    <row r="81" spans="2:13">
      <c r="B81" s="5" t="s">
        <v>213</v>
      </c>
      <c r="C81" s="54" t="s">
        <v>32</v>
      </c>
      <c r="D81" s="54" t="s">
        <v>214</v>
      </c>
      <c r="E81" s="6" t="s">
        <v>215</v>
      </c>
      <c r="F81" s="54" t="s">
        <v>52</v>
      </c>
      <c r="G81" s="5">
        <v>96</v>
      </c>
      <c r="H81" s="55">
        <v>2.3370000000000002</v>
      </c>
      <c r="I81" s="56">
        <v>4.1970000000000001</v>
      </c>
      <c r="J81" s="57">
        <f t="shared" ref="J81:J144" si="3">G81*H81</f>
        <v>224.35200000000003</v>
      </c>
      <c r="K81" s="58">
        <f t="shared" ref="K81:K144" si="4">G81*I81</f>
        <v>402.91200000000003</v>
      </c>
      <c r="L81" s="7">
        <f t="shared" ref="L81:L144" si="5">J81+K81</f>
        <v>627.26400000000012</v>
      </c>
      <c r="M81" s="7">
        <v>0</v>
      </c>
    </row>
    <row r="82" spans="2:13">
      <c r="B82" s="5" t="s">
        <v>216</v>
      </c>
      <c r="C82" s="54" t="s">
        <v>27</v>
      </c>
      <c r="D82" s="54" t="s">
        <v>27</v>
      </c>
      <c r="E82" s="6" t="s">
        <v>217</v>
      </c>
      <c r="F82" s="54" t="s">
        <v>29</v>
      </c>
      <c r="G82" s="5"/>
      <c r="H82" s="55" t="s">
        <v>30</v>
      </c>
      <c r="I82" s="56" t="s">
        <v>30</v>
      </c>
      <c r="J82" s="57"/>
      <c r="K82" s="58"/>
      <c r="L82" s="7"/>
      <c r="M82" s="7">
        <v>0</v>
      </c>
    </row>
    <row r="83" spans="2:13">
      <c r="B83" s="5" t="s">
        <v>218</v>
      </c>
      <c r="C83" s="54" t="s">
        <v>32</v>
      </c>
      <c r="D83" s="54" t="s">
        <v>116</v>
      </c>
      <c r="E83" s="6" t="s">
        <v>117</v>
      </c>
      <c r="F83" s="54" t="s">
        <v>43</v>
      </c>
      <c r="G83" s="5">
        <v>1</v>
      </c>
      <c r="H83" s="55">
        <v>7.8450000000000015</v>
      </c>
      <c r="I83" s="56">
        <v>17.254999999999999</v>
      </c>
      <c r="J83" s="57">
        <f t="shared" si="3"/>
        <v>7.8450000000000015</v>
      </c>
      <c r="K83" s="58">
        <f t="shared" si="4"/>
        <v>17.254999999999999</v>
      </c>
      <c r="L83" s="7">
        <f t="shared" si="5"/>
        <v>25.1</v>
      </c>
      <c r="M83" s="7">
        <v>0</v>
      </c>
    </row>
    <row r="84" spans="2:13" ht="56">
      <c r="B84" s="5" t="s">
        <v>219</v>
      </c>
      <c r="C84" s="54" t="s">
        <v>98</v>
      </c>
      <c r="D84" s="54">
        <v>102192</v>
      </c>
      <c r="E84" s="6" t="s">
        <v>128</v>
      </c>
      <c r="F84" s="54" t="s">
        <v>52</v>
      </c>
      <c r="G84" s="5">
        <v>24</v>
      </c>
      <c r="H84" s="55">
        <v>5.3400000000000016</v>
      </c>
      <c r="I84" s="56" t="s">
        <v>129</v>
      </c>
      <c r="J84" s="57">
        <f t="shared" si="3"/>
        <v>128.16000000000003</v>
      </c>
      <c r="K84" s="58">
        <f t="shared" si="4"/>
        <v>272.39999999999998</v>
      </c>
      <c r="L84" s="7">
        <f t="shared" si="5"/>
        <v>400.56</v>
      </c>
      <c r="M84" s="7">
        <v>0</v>
      </c>
    </row>
    <row r="85" spans="2:13" ht="28">
      <c r="B85" s="5" t="s">
        <v>220</v>
      </c>
      <c r="C85" s="54" t="s">
        <v>98</v>
      </c>
      <c r="D85" s="54">
        <v>97637</v>
      </c>
      <c r="E85" s="6" t="s">
        <v>131</v>
      </c>
      <c r="F85" s="54" t="s">
        <v>52</v>
      </c>
      <c r="G85" s="5">
        <v>33</v>
      </c>
      <c r="H85" s="55">
        <v>0.91999999999999993</v>
      </c>
      <c r="I85" s="56" t="s">
        <v>132</v>
      </c>
      <c r="J85" s="57">
        <f t="shared" si="3"/>
        <v>30.36</v>
      </c>
      <c r="K85" s="58">
        <f t="shared" si="4"/>
        <v>64.02</v>
      </c>
      <c r="L85" s="7">
        <f t="shared" si="5"/>
        <v>94.38</v>
      </c>
      <c r="M85" s="7">
        <v>0</v>
      </c>
    </row>
    <row r="86" spans="2:13" ht="42">
      <c r="B86" s="5" t="s">
        <v>221</v>
      </c>
      <c r="C86" s="54" t="s">
        <v>98</v>
      </c>
      <c r="D86" s="54">
        <v>97638</v>
      </c>
      <c r="E86" s="6" t="s">
        <v>1265</v>
      </c>
      <c r="F86" s="54" t="s">
        <v>52</v>
      </c>
      <c r="G86" s="5">
        <v>185</v>
      </c>
      <c r="H86" s="55">
        <v>2.7700000000000005</v>
      </c>
      <c r="I86" s="56" t="s">
        <v>137</v>
      </c>
      <c r="J86" s="57">
        <f t="shared" si="3"/>
        <v>512.45000000000005</v>
      </c>
      <c r="K86" s="58">
        <f t="shared" si="4"/>
        <v>1028.5999999999999</v>
      </c>
      <c r="L86" s="7">
        <f t="shared" si="5"/>
        <v>1541.05</v>
      </c>
      <c r="M86" s="7">
        <v>0</v>
      </c>
    </row>
    <row r="87" spans="2:13" ht="28">
      <c r="B87" s="5" t="s">
        <v>222</v>
      </c>
      <c r="C87" s="54" t="s">
        <v>98</v>
      </c>
      <c r="D87" s="54">
        <v>97628</v>
      </c>
      <c r="E87" s="6" t="s">
        <v>223</v>
      </c>
      <c r="F87" s="54" t="s">
        <v>104</v>
      </c>
      <c r="G87" s="5">
        <v>28</v>
      </c>
      <c r="H87" s="55">
        <v>93.110000000000014</v>
      </c>
      <c r="I87" s="56" t="s">
        <v>135</v>
      </c>
      <c r="J87" s="57">
        <f t="shared" si="3"/>
        <v>2607.0800000000004</v>
      </c>
      <c r="K87" s="58">
        <f t="shared" si="4"/>
        <v>4924.3600000000006</v>
      </c>
      <c r="L87" s="7">
        <f t="shared" si="5"/>
        <v>7531.4400000000005</v>
      </c>
      <c r="M87" s="7">
        <v>0</v>
      </c>
    </row>
    <row r="88" spans="2:13" ht="28">
      <c r="B88" s="5" t="s">
        <v>224</v>
      </c>
      <c r="C88" s="54" t="s">
        <v>98</v>
      </c>
      <c r="D88" s="54">
        <v>97628</v>
      </c>
      <c r="E88" s="6" t="s">
        <v>139</v>
      </c>
      <c r="F88" s="54" t="s">
        <v>104</v>
      </c>
      <c r="G88" s="5">
        <v>5</v>
      </c>
      <c r="H88" s="55">
        <v>93.110000000000014</v>
      </c>
      <c r="I88" s="56" t="s">
        <v>135</v>
      </c>
      <c r="J88" s="57">
        <f t="shared" si="3"/>
        <v>465.55000000000007</v>
      </c>
      <c r="K88" s="58">
        <f t="shared" si="4"/>
        <v>879.35</v>
      </c>
      <c r="L88" s="7">
        <f t="shared" si="5"/>
        <v>1344.9</v>
      </c>
      <c r="M88" s="7">
        <v>0</v>
      </c>
    </row>
    <row r="89" spans="2:13" ht="28">
      <c r="B89" s="5" t="s">
        <v>225</v>
      </c>
      <c r="C89" s="54" t="s">
        <v>141</v>
      </c>
      <c r="D89" s="54" t="s">
        <v>142</v>
      </c>
      <c r="E89" s="6" t="s">
        <v>1266</v>
      </c>
      <c r="F89" s="54" t="s">
        <v>143</v>
      </c>
      <c r="G89" s="5">
        <v>440</v>
      </c>
      <c r="H89" s="55">
        <v>0</v>
      </c>
      <c r="I89" s="56">
        <v>13</v>
      </c>
      <c r="J89" s="57">
        <f t="shared" si="3"/>
        <v>0</v>
      </c>
      <c r="K89" s="58">
        <f t="shared" si="4"/>
        <v>5720</v>
      </c>
      <c r="L89" s="7">
        <f t="shared" si="5"/>
        <v>5720</v>
      </c>
      <c r="M89" s="7">
        <v>0</v>
      </c>
    </row>
    <row r="90" spans="2:13" ht="28">
      <c r="B90" s="5" t="s">
        <v>226</v>
      </c>
      <c r="C90" s="54" t="s">
        <v>141</v>
      </c>
      <c r="D90" s="54" t="s">
        <v>145</v>
      </c>
      <c r="E90" s="6" t="s">
        <v>227</v>
      </c>
      <c r="F90" s="54" t="s">
        <v>143</v>
      </c>
      <c r="G90" s="5">
        <v>850</v>
      </c>
      <c r="H90" s="55">
        <v>0</v>
      </c>
      <c r="I90" s="56">
        <v>20.22</v>
      </c>
      <c r="J90" s="57">
        <f t="shared" si="3"/>
        <v>0</v>
      </c>
      <c r="K90" s="58">
        <f t="shared" si="4"/>
        <v>17187</v>
      </c>
      <c r="L90" s="7">
        <f t="shared" si="5"/>
        <v>17187</v>
      </c>
      <c r="M90" s="7">
        <v>0</v>
      </c>
    </row>
    <row r="91" spans="2:13" ht="28">
      <c r="B91" s="5" t="s">
        <v>228</v>
      </c>
      <c r="C91" s="54" t="s">
        <v>98</v>
      </c>
      <c r="D91" s="54">
        <v>97633</v>
      </c>
      <c r="E91" s="6" t="s">
        <v>229</v>
      </c>
      <c r="F91" s="54" t="s">
        <v>52</v>
      </c>
      <c r="G91" s="5">
        <v>100</v>
      </c>
      <c r="H91" s="55">
        <v>7.8000000000000007</v>
      </c>
      <c r="I91" s="56" t="s">
        <v>153</v>
      </c>
      <c r="J91" s="57">
        <f t="shared" si="3"/>
        <v>780.00000000000011</v>
      </c>
      <c r="K91" s="58">
        <f t="shared" si="4"/>
        <v>1529</v>
      </c>
      <c r="L91" s="7">
        <f t="shared" si="5"/>
        <v>2309</v>
      </c>
      <c r="M91" s="7">
        <v>0</v>
      </c>
    </row>
    <row r="92" spans="2:13" ht="42">
      <c r="B92" s="5" t="s">
        <v>230</v>
      </c>
      <c r="C92" s="54" t="s">
        <v>98</v>
      </c>
      <c r="D92" s="54">
        <v>97631</v>
      </c>
      <c r="E92" s="6" t="s">
        <v>184</v>
      </c>
      <c r="F92" s="54" t="s">
        <v>52</v>
      </c>
      <c r="G92" s="5">
        <v>440</v>
      </c>
      <c r="H92" s="55">
        <v>3.8800000000000008</v>
      </c>
      <c r="I92" s="56" t="s">
        <v>151</v>
      </c>
      <c r="J92" s="57">
        <f t="shared" si="3"/>
        <v>1707.2000000000003</v>
      </c>
      <c r="K92" s="58">
        <f t="shared" si="4"/>
        <v>3379.2</v>
      </c>
      <c r="L92" s="7">
        <f t="shared" si="5"/>
        <v>5086.3999999999996</v>
      </c>
      <c r="M92" s="7">
        <v>0</v>
      </c>
    </row>
    <row r="93" spans="2:13" ht="42">
      <c r="B93" s="5" t="s">
        <v>231</v>
      </c>
      <c r="C93" s="54" t="s">
        <v>98</v>
      </c>
      <c r="D93" s="54">
        <v>97633</v>
      </c>
      <c r="E93" s="6" t="s">
        <v>1267</v>
      </c>
      <c r="F93" s="54" t="s">
        <v>52</v>
      </c>
      <c r="G93" s="5">
        <v>160</v>
      </c>
      <c r="H93" s="55">
        <v>7.8000000000000007</v>
      </c>
      <c r="I93" s="56" t="s">
        <v>153</v>
      </c>
      <c r="J93" s="57">
        <f t="shared" si="3"/>
        <v>1248</v>
      </c>
      <c r="K93" s="58">
        <f t="shared" si="4"/>
        <v>2446.3999999999996</v>
      </c>
      <c r="L93" s="7">
        <f t="shared" si="5"/>
        <v>3694.3999999999996</v>
      </c>
      <c r="M93" s="7">
        <v>0</v>
      </c>
    </row>
    <row r="94" spans="2:13" ht="42">
      <c r="B94" s="5" t="s">
        <v>232</v>
      </c>
      <c r="C94" s="54" t="s">
        <v>98</v>
      </c>
      <c r="D94" s="54">
        <v>97622</v>
      </c>
      <c r="E94" s="6" t="s">
        <v>1268</v>
      </c>
      <c r="F94" s="54" t="s">
        <v>104</v>
      </c>
      <c r="G94" s="5">
        <v>380</v>
      </c>
      <c r="H94" s="55">
        <v>19.86</v>
      </c>
      <c r="I94" s="56" t="s">
        <v>155</v>
      </c>
      <c r="J94" s="57">
        <f t="shared" si="3"/>
        <v>7546.8</v>
      </c>
      <c r="K94" s="58">
        <f t="shared" si="4"/>
        <v>14291.8</v>
      </c>
      <c r="L94" s="7">
        <f t="shared" si="5"/>
        <v>21838.6</v>
      </c>
      <c r="M94" s="7">
        <v>0</v>
      </c>
    </row>
    <row r="95" spans="2:13" ht="42">
      <c r="B95" s="5" t="s">
        <v>233</v>
      </c>
      <c r="C95" s="54" t="s">
        <v>98</v>
      </c>
      <c r="D95" s="54">
        <v>97641</v>
      </c>
      <c r="E95" s="6" t="s">
        <v>1278</v>
      </c>
      <c r="F95" s="54" t="s">
        <v>52</v>
      </c>
      <c r="G95" s="5">
        <v>1425</v>
      </c>
      <c r="H95" s="55">
        <v>0.96000000000000041</v>
      </c>
      <c r="I95" s="56" t="s">
        <v>157</v>
      </c>
      <c r="J95" s="57">
        <f t="shared" si="3"/>
        <v>1368.0000000000007</v>
      </c>
      <c r="K95" s="58">
        <f t="shared" si="4"/>
        <v>2864.2499999999995</v>
      </c>
      <c r="L95" s="7">
        <f t="shared" si="5"/>
        <v>4232.25</v>
      </c>
      <c r="M95" s="7">
        <v>0</v>
      </c>
    </row>
    <row r="96" spans="2:13" ht="42">
      <c r="B96" s="5" t="s">
        <v>234</v>
      </c>
      <c r="C96" s="54" t="s">
        <v>32</v>
      </c>
      <c r="D96" s="54" t="s">
        <v>161</v>
      </c>
      <c r="E96" s="6" t="s">
        <v>162</v>
      </c>
      <c r="F96" s="54" t="s">
        <v>43</v>
      </c>
      <c r="G96" s="5">
        <v>60</v>
      </c>
      <c r="H96" s="55">
        <v>3.1160000000000005</v>
      </c>
      <c r="I96" s="56">
        <v>5.5960000000000001</v>
      </c>
      <c r="J96" s="57">
        <f t="shared" si="3"/>
        <v>186.96000000000004</v>
      </c>
      <c r="K96" s="58">
        <f t="shared" si="4"/>
        <v>335.76</v>
      </c>
      <c r="L96" s="7">
        <f t="shared" si="5"/>
        <v>522.72</v>
      </c>
      <c r="M96" s="7">
        <v>0</v>
      </c>
    </row>
    <row r="97" spans="2:13" ht="42">
      <c r="B97" s="5" t="s">
        <v>235</v>
      </c>
      <c r="C97" s="54" t="s">
        <v>32</v>
      </c>
      <c r="D97" s="54" t="s">
        <v>164</v>
      </c>
      <c r="E97" s="6" t="s">
        <v>165</v>
      </c>
      <c r="F97" s="54" t="s">
        <v>43</v>
      </c>
      <c r="G97" s="5">
        <v>40</v>
      </c>
      <c r="H97" s="55">
        <v>14.8</v>
      </c>
      <c r="I97" s="56">
        <v>32.245000000000005</v>
      </c>
      <c r="J97" s="57">
        <f t="shared" si="3"/>
        <v>592</v>
      </c>
      <c r="K97" s="58">
        <f t="shared" si="4"/>
        <v>1289.8000000000002</v>
      </c>
      <c r="L97" s="7">
        <f t="shared" si="5"/>
        <v>1881.8000000000002</v>
      </c>
      <c r="M97" s="7">
        <v>0</v>
      </c>
    </row>
    <row r="98" spans="2:13" ht="42">
      <c r="B98" s="5" t="s">
        <v>236</v>
      </c>
      <c r="C98" s="54" t="s">
        <v>98</v>
      </c>
      <c r="D98" s="54">
        <v>97661</v>
      </c>
      <c r="E98" s="6" t="s">
        <v>1279</v>
      </c>
      <c r="F98" s="54" t="s">
        <v>167</v>
      </c>
      <c r="G98" s="5">
        <v>1600</v>
      </c>
      <c r="H98" s="55">
        <v>0.20999999999999996</v>
      </c>
      <c r="I98" s="56" t="s">
        <v>168</v>
      </c>
      <c r="J98" s="57">
        <f t="shared" si="3"/>
        <v>335.99999999999994</v>
      </c>
      <c r="K98" s="58">
        <f t="shared" si="4"/>
        <v>816</v>
      </c>
      <c r="L98" s="7">
        <f t="shared" si="5"/>
        <v>1152</v>
      </c>
      <c r="M98" s="7">
        <v>0</v>
      </c>
    </row>
    <row r="99" spans="2:13" ht="28">
      <c r="B99" s="5" t="s">
        <v>237</v>
      </c>
      <c r="C99" s="54" t="s">
        <v>98</v>
      </c>
      <c r="D99" s="54">
        <v>97665</v>
      </c>
      <c r="E99" s="6" t="s">
        <v>1280</v>
      </c>
      <c r="F99" s="54" t="s">
        <v>171</v>
      </c>
      <c r="G99" s="5">
        <v>240</v>
      </c>
      <c r="H99" s="55">
        <v>0.58000000000000007</v>
      </c>
      <c r="I99" s="56" t="s">
        <v>172</v>
      </c>
      <c r="J99" s="57">
        <f t="shared" si="3"/>
        <v>139.20000000000002</v>
      </c>
      <c r="K99" s="58">
        <f t="shared" si="4"/>
        <v>297.60000000000002</v>
      </c>
      <c r="L99" s="7">
        <f t="shared" si="5"/>
        <v>436.80000000000007</v>
      </c>
      <c r="M99" s="7">
        <v>0</v>
      </c>
    </row>
    <row r="100" spans="2:13" ht="42">
      <c r="B100" s="5" t="s">
        <v>238</v>
      </c>
      <c r="C100" s="54" t="s">
        <v>98</v>
      </c>
      <c r="D100" s="54">
        <v>90447</v>
      </c>
      <c r="E100" s="6" t="s">
        <v>1281</v>
      </c>
      <c r="F100" s="54" t="s">
        <v>167</v>
      </c>
      <c r="G100" s="5">
        <v>120</v>
      </c>
      <c r="H100" s="55">
        <v>2.3199999999999994</v>
      </c>
      <c r="I100" s="56" t="s">
        <v>174</v>
      </c>
      <c r="J100" s="57">
        <f t="shared" si="3"/>
        <v>278.39999999999992</v>
      </c>
      <c r="K100" s="58">
        <f t="shared" si="4"/>
        <v>678</v>
      </c>
      <c r="L100" s="7">
        <f t="shared" si="5"/>
        <v>956.39999999999986</v>
      </c>
      <c r="M100" s="7">
        <v>0</v>
      </c>
    </row>
    <row r="101" spans="2:13" ht="28">
      <c r="B101" s="5" t="s">
        <v>239</v>
      </c>
      <c r="C101" s="54" t="s">
        <v>98</v>
      </c>
      <c r="D101" s="54">
        <v>97644</v>
      </c>
      <c r="E101" s="6" t="s">
        <v>1273</v>
      </c>
      <c r="F101" s="54" t="s">
        <v>52</v>
      </c>
      <c r="G101" s="5">
        <v>26</v>
      </c>
      <c r="H101" s="55">
        <v>3.2</v>
      </c>
      <c r="I101" s="56" t="s">
        <v>176</v>
      </c>
      <c r="J101" s="57">
        <f t="shared" si="3"/>
        <v>83.2</v>
      </c>
      <c r="K101" s="58">
        <f t="shared" si="4"/>
        <v>167.70000000000002</v>
      </c>
      <c r="L101" s="7">
        <f t="shared" si="5"/>
        <v>250.90000000000003</v>
      </c>
      <c r="M101" s="7">
        <v>0</v>
      </c>
    </row>
    <row r="102" spans="2:13" ht="84">
      <c r="B102" s="5" t="s">
        <v>240</v>
      </c>
      <c r="C102" s="54" t="s">
        <v>32</v>
      </c>
      <c r="D102" s="54" t="s">
        <v>178</v>
      </c>
      <c r="E102" s="6" t="s">
        <v>241</v>
      </c>
      <c r="F102" s="54" t="s">
        <v>52</v>
      </c>
      <c r="G102" s="5">
        <v>80</v>
      </c>
      <c r="H102" s="55">
        <v>17.009600000000002</v>
      </c>
      <c r="I102" s="56">
        <v>33.130000000000003</v>
      </c>
      <c r="J102" s="57">
        <f t="shared" si="3"/>
        <v>1360.7680000000003</v>
      </c>
      <c r="K102" s="58">
        <f t="shared" si="4"/>
        <v>2650.4</v>
      </c>
      <c r="L102" s="7">
        <f t="shared" si="5"/>
        <v>4011.1680000000006</v>
      </c>
      <c r="M102" s="7">
        <v>0</v>
      </c>
    </row>
    <row r="103" spans="2:13" ht="28">
      <c r="B103" s="5" t="s">
        <v>242</v>
      </c>
      <c r="C103" s="54" t="s">
        <v>98</v>
      </c>
      <c r="D103" s="54">
        <v>97631</v>
      </c>
      <c r="E103" s="6" t="s">
        <v>1274</v>
      </c>
      <c r="F103" s="54" t="s">
        <v>52</v>
      </c>
      <c r="G103" s="5">
        <v>60</v>
      </c>
      <c r="H103" s="55">
        <v>3.8800000000000008</v>
      </c>
      <c r="I103" s="56" t="s">
        <v>151</v>
      </c>
      <c r="J103" s="57">
        <f t="shared" si="3"/>
        <v>232.80000000000004</v>
      </c>
      <c r="K103" s="58">
        <f t="shared" si="4"/>
        <v>460.79999999999995</v>
      </c>
      <c r="L103" s="7">
        <f t="shared" si="5"/>
        <v>693.6</v>
      </c>
      <c r="M103" s="7">
        <v>0</v>
      </c>
    </row>
    <row r="104" spans="2:13" ht="28">
      <c r="B104" s="5" t="s">
        <v>243</v>
      </c>
      <c r="C104" s="54" t="s">
        <v>98</v>
      </c>
      <c r="D104" s="54">
        <v>97645</v>
      </c>
      <c r="E104" s="6" t="s">
        <v>186</v>
      </c>
      <c r="F104" s="54" t="s">
        <v>52</v>
      </c>
      <c r="G104" s="5">
        <v>144</v>
      </c>
      <c r="H104" s="55">
        <v>8.370000000000001</v>
      </c>
      <c r="I104" s="56" t="s">
        <v>187</v>
      </c>
      <c r="J104" s="57">
        <f t="shared" si="3"/>
        <v>1205.2800000000002</v>
      </c>
      <c r="K104" s="58">
        <f t="shared" si="4"/>
        <v>2384.64</v>
      </c>
      <c r="L104" s="7">
        <f t="shared" si="5"/>
        <v>3589.92</v>
      </c>
      <c r="M104" s="7">
        <v>0</v>
      </c>
    </row>
    <row r="105" spans="2:13" ht="28">
      <c r="B105" s="5" t="s">
        <v>244</v>
      </c>
      <c r="C105" s="54" t="s">
        <v>98</v>
      </c>
      <c r="D105" s="54">
        <v>102192</v>
      </c>
      <c r="E105" s="6" t="s">
        <v>189</v>
      </c>
      <c r="F105" s="54" t="s">
        <v>52</v>
      </c>
      <c r="G105" s="5">
        <v>80</v>
      </c>
      <c r="H105" s="55">
        <v>5.3400000000000016</v>
      </c>
      <c r="I105" s="56" t="s">
        <v>129</v>
      </c>
      <c r="J105" s="57">
        <f t="shared" si="3"/>
        <v>427.20000000000016</v>
      </c>
      <c r="K105" s="58">
        <f t="shared" si="4"/>
        <v>908</v>
      </c>
      <c r="L105" s="7">
        <f t="shared" si="5"/>
        <v>1335.2000000000003</v>
      </c>
      <c r="M105" s="7">
        <v>0</v>
      </c>
    </row>
    <row r="106" spans="2:13" ht="28">
      <c r="B106" s="5" t="s">
        <v>245</v>
      </c>
      <c r="C106" s="54" t="s">
        <v>98</v>
      </c>
      <c r="D106" s="54">
        <v>97663</v>
      </c>
      <c r="E106" s="6" t="s">
        <v>246</v>
      </c>
      <c r="F106" s="54" t="s">
        <v>171</v>
      </c>
      <c r="G106" s="5">
        <v>18</v>
      </c>
      <c r="H106" s="55">
        <v>4.1899999999999995</v>
      </c>
      <c r="I106" s="56" t="s">
        <v>212</v>
      </c>
      <c r="J106" s="57">
        <f t="shared" si="3"/>
        <v>75.419999999999987</v>
      </c>
      <c r="K106" s="58">
        <f t="shared" si="4"/>
        <v>154.08000000000001</v>
      </c>
      <c r="L106" s="7">
        <f t="shared" si="5"/>
        <v>229.5</v>
      </c>
      <c r="M106" s="7">
        <v>0</v>
      </c>
    </row>
    <row r="107" spans="2:13" ht="28">
      <c r="B107" s="5" t="s">
        <v>247</v>
      </c>
      <c r="C107" s="54" t="s">
        <v>32</v>
      </c>
      <c r="D107" s="54" t="s">
        <v>205</v>
      </c>
      <c r="E107" s="6" t="s">
        <v>248</v>
      </c>
      <c r="F107" s="54" t="s">
        <v>43</v>
      </c>
      <c r="G107" s="5">
        <v>2</v>
      </c>
      <c r="H107" s="55">
        <v>0</v>
      </c>
      <c r="I107" s="56">
        <v>43.76</v>
      </c>
      <c r="J107" s="57">
        <f t="shared" si="3"/>
        <v>0</v>
      </c>
      <c r="K107" s="58">
        <f t="shared" si="4"/>
        <v>87.52</v>
      </c>
      <c r="L107" s="7">
        <f t="shared" si="5"/>
        <v>87.52</v>
      </c>
      <c r="M107" s="7">
        <v>0</v>
      </c>
    </row>
    <row r="108" spans="2:13" ht="56">
      <c r="B108" s="5" t="s">
        <v>249</v>
      </c>
      <c r="C108" s="54" t="s">
        <v>32</v>
      </c>
      <c r="D108" s="54" t="s">
        <v>191</v>
      </c>
      <c r="E108" s="6" t="s">
        <v>192</v>
      </c>
      <c r="F108" s="54" t="s">
        <v>43</v>
      </c>
      <c r="G108" s="5">
        <v>200</v>
      </c>
      <c r="H108" s="55">
        <v>19.490000000000002</v>
      </c>
      <c r="I108" s="56">
        <v>42.02</v>
      </c>
      <c r="J108" s="57">
        <f t="shared" si="3"/>
        <v>3898.0000000000005</v>
      </c>
      <c r="K108" s="58">
        <f t="shared" si="4"/>
        <v>8404</v>
      </c>
      <c r="L108" s="7">
        <f t="shared" si="5"/>
        <v>12302</v>
      </c>
      <c r="M108" s="7">
        <v>0</v>
      </c>
    </row>
    <row r="109" spans="2:13" ht="28">
      <c r="B109" s="5" t="s">
        <v>250</v>
      </c>
      <c r="C109" s="54" t="s">
        <v>32</v>
      </c>
      <c r="D109" s="54" t="s">
        <v>194</v>
      </c>
      <c r="E109" s="6" t="s">
        <v>195</v>
      </c>
      <c r="F109" s="54" t="s">
        <v>43</v>
      </c>
      <c r="G109" s="5">
        <v>160</v>
      </c>
      <c r="H109" s="55">
        <v>0.77900000000000014</v>
      </c>
      <c r="I109" s="56">
        <v>1.399</v>
      </c>
      <c r="J109" s="57">
        <f t="shared" si="3"/>
        <v>124.64000000000001</v>
      </c>
      <c r="K109" s="58">
        <f t="shared" si="4"/>
        <v>223.84</v>
      </c>
      <c r="L109" s="7">
        <f t="shared" si="5"/>
        <v>348.48</v>
      </c>
      <c r="M109" s="7">
        <v>0</v>
      </c>
    </row>
    <row r="110" spans="2:13" ht="28">
      <c r="B110" s="5" t="s">
        <v>251</v>
      </c>
      <c r="C110" s="54" t="s">
        <v>32</v>
      </c>
      <c r="D110" s="54" t="s">
        <v>194</v>
      </c>
      <c r="E110" s="6" t="s">
        <v>197</v>
      </c>
      <c r="F110" s="54" t="s">
        <v>43</v>
      </c>
      <c r="G110" s="5">
        <v>240</v>
      </c>
      <c r="H110" s="55">
        <v>0.77900000000000014</v>
      </c>
      <c r="I110" s="56">
        <v>1.399</v>
      </c>
      <c r="J110" s="57">
        <f t="shared" si="3"/>
        <v>186.96000000000004</v>
      </c>
      <c r="K110" s="58">
        <f t="shared" si="4"/>
        <v>335.76</v>
      </c>
      <c r="L110" s="7">
        <f t="shared" si="5"/>
        <v>522.72</v>
      </c>
      <c r="M110" s="7">
        <v>0</v>
      </c>
    </row>
    <row r="111" spans="2:13" ht="56">
      <c r="B111" s="5" t="s">
        <v>252</v>
      </c>
      <c r="C111" s="54" t="s">
        <v>98</v>
      </c>
      <c r="D111" s="54">
        <v>97664</v>
      </c>
      <c r="E111" s="6" t="s">
        <v>199</v>
      </c>
      <c r="F111" s="54" t="s">
        <v>171</v>
      </c>
      <c r="G111" s="5">
        <v>38</v>
      </c>
      <c r="H111" s="55">
        <v>0.49</v>
      </c>
      <c r="I111" s="56" t="s">
        <v>200</v>
      </c>
      <c r="J111" s="57">
        <f t="shared" si="3"/>
        <v>18.62</v>
      </c>
      <c r="K111" s="58">
        <f t="shared" si="4"/>
        <v>41.42</v>
      </c>
      <c r="L111" s="7">
        <f t="shared" si="5"/>
        <v>60.040000000000006</v>
      </c>
      <c r="M111" s="7">
        <v>0</v>
      </c>
    </row>
    <row r="112" spans="2:13" ht="28">
      <c r="B112" s="5" t="s">
        <v>253</v>
      </c>
      <c r="C112" s="54" t="s">
        <v>32</v>
      </c>
      <c r="D112" s="54" t="s">
        <v>202</v>
      </c>
      <c r="E112" s="6" t="s">
        <v>203</v>
      </c>
      <c r="F112" s="54" t="s">
        <v>52</v>
      </c>
      <c r="G112" s="5">
        <v>20</v>
      </c>
      <c r="H112" s="55">
        <v>7.91</v>
      </c>
      <c r="I112" s="56">
        <v>19.14</v>
      </c>
      <c r="J112" s="57">
        <f t="shared" si="3"/>
        <v>158.19999999999999</v>
      </c>
      <c r="K112" s="58">
        <f t="shared" si="4"/>
        <v>382.8</v>
      </c>
      <c r="L112" s="7">
        <f t="shared" si="5"/>
        <v>541</v>
      </c>
      <c r="M112" s="7">
        <v>0</v>
      </c>
    </row>
    <row r="113" spans="2:13" ht="56">
      <c r="B113" s="5" t="s">
        <v>254</v>
      </c>
      <c r="C113" s="54" t="s">
        <v>32</v>
      </c>
      <c r="D113" s="54" t="s">
        <v>205</v>
      </c>
      <c r="E113" s="6" t="s">
        <v>206</v>
      </c>
      <c r="F113" s="54" t="s">
        <v>43</v>
      </c>
      <c r="G113" s="5">
        <v>4</v>
      </c>
      <c r="H113" s="55">
        <v>0</v>
      </c>
      <c r="I113" s="56">
        <v>43.76</v>
      </c>
      <c r="J113" s="57">
        <f t="shared" si="3"/>
        <v>0</v>
      </c>
      <c r="K113" s="58">
        <f t="shared" si="4"/>
        <v>175.04</v>
      </c>
      <c r="L113" s="7">
        <f t="shared" si="5"/>
        <v>175.04</v>
      </c>
      <c r="M113" s="7">
        <v>0</v>
      </c>
    </row>
    <row r="114" spans="2:13" ht="42">
      <c r="B114" s="5" t="s">
        <v>255</v>
      </c>
      <c r="C114" s="54" t="s">
        <v>98</v>
      </c>
      <c r="D114" s="54">
        <v>97666</v>
      </c>
      <c r="E114" s="6" t="s">
        <v>1275</v>
      </c>
      <c r="F114" s="54" t="s">
        <v>171</v>
      </c>
      <c r="G114" s="5">
        <v>32</v>
      </c>
      <c r="H114" s="55">
        <v>3.0499999999999989</v>
      </c>
      <c r="I114" s="56" t="s">
        <v>208</v>
      </c>
      <c r="J114" s="57">
        <f t="shared" si="3"/>
        <v>97.599999999999966</v>
      </c>
      <c r="K114" s="58">
        <f t="shared" si="4"/>
        <v>199.68</v>
      </c>
      <c r="L114" s="7">
        <f t="shared" si="5"/>
        <v>297.27999999999997</v>
      </c>
      <c r="M114" s="7">
        <v>0</v>
      </c>
    </row>
    <row r="115" spans="2:13" ht="42">
      <c r="B115" s="5" t="s">
        <v>256</v>
      </c>
      <c r="C115" s="54" t="s">
        <v>98</v>
      </c>
      <c r="D115" s="54">
        <v>97662</v>
      </c>
      <c r="E115" s="6" t="s">
        <v>1282</v>
      </c>
      <c r="F115" s="54" t="s">
        <v>167</v>
      </c>
      <c r="G115" s="5">
        <v>30</v>
      </c>
      <c r="H115" s="55">
        <v>0.14000000000000001</v>
      </c>
      <c r="I115" s="56" t="s">
        <v>210</v>
      </c>
      <c r="J115" s="57">
        <f t="shared" si="3"/>
        <v>4.2</v>
      </c>
      <c r="K115" s="58">
        <f t="shared" si="4"/>
        <v>11.1</v>
      </c>
      <c r="L115" s="7">
        <f t="shared" si="5"/>
        <v>15.3</v>
      </c>
      <c r="M115" s="7">
        <v>0</v>
      </c>
    </row>
    <row r="116" spans="2:13" ht="56">
      <c r="B116" s="5" t="s">
        <v>257</v>
      </c>
      <c r="C116" s="54" t="s">
        <v>98</v>
      </c>
      <c r="D116" s="54">
        <v>97663</v>
      </c>
      <c r="E116" s="6" t="s">
        <v>258</v>
      </c>
      <c r="F116" s="54" t="s">
        <v>171</v>
      </c>
      <c r="G116" s="5">
        <v>18</v>
      </c>
      <c r="H116" s="55">
        <v>4.1899999999999995</v>
      </c>
      <c r="I116" s="56" t="s">
        <v>212</v>
      </c>
      <c r="J116" s="57">
        <f t="shared" si="3"/>
        <v>75.419999999999987</v>
      </c>
      <c r="K116" s="58">
        <f t="shared" si="4"/>
        <v>154.08000000000001</v>
      </c>
      <c r="L116" s="7">
        <f t="shared" si="5"/>
        <v>229.5</v>
      </c>
      <c r="M116" s="7">
        <v>0</v>
      </c>
    </row>
    <row r="117" spans="2:13">
      <c r="B117" s="5" t="s">
        <v>259</v>
      </c>
      <c r="C117" s="54" t="s">
        <v>32</v>
      </c>
      <c r="D117" s="54" t="s">
        <v>214</v>
      </c>
      <c r="E117" s="6" t="s">
        <v>215</v>
      </c>
      <c r="F117" s="54" t="s">
        <v>52</v>
      </c>
      <c r="G117" s="5">
        <v>144</v>
      </c>
      <c r="H117" s="55">
        <v>2.3370000000000002</v>
      </c>
      <c r="I117" s="56">
        <v>4.1970000000000001</v>
      </c>
      <c r="J117" s="57">
        <f t="shared" si="3"/>
        <v>336.52800000000002</v>
      </c>
      <c r="K117" s="58">
        <f t="shared" si="4"/>
        <v>604.36800000000005</v>
      </c>
      <c r="L117" s="7">
        <f t="shared" si="5"/>
        <v>940.89600000000007</v>
      </c>
      <c r="M117" s="7">
        <v>0</v>
      </c>
    </row>
    <row r="118" spans="2:13">
      <c r="B118" s="5" t="s">
        <v>260</v>
      </c>
      <c r="C118" s="54" t="s">
        <v>27</v>
      </c>
      <c r="D118" s="54" t="s">
        <v>27</v>
      </c>
      <c r="E118" s="6" t="s">
        <v>261</v>
      </c>
      <c r="F118" s="54" t="s">
        <v>29</v>
      </c>
      <c r="G118" s="5"/>
      <c r="H118" s="55" t="s">
        <v>30</v>
      </c>
      <c r="I118" s="56" t="s">
        <v>30</v>
      </c>
      <c r="J118" s="57"/>
      <c r="K118" s="58"/>
      <c r="L118" s="7"/>
      <c r="M118" s="7">
        <v>0</v>
      </c>
    </row>
    <row r="119" spans="2:13" ht="56">
      <c r="B119" s="5" t="s">
        <v>262</v>
      </c>
      <c r="C119" s="54" t="s">
        <v>98</v>
      </c>
      <c r="D119" s="54">
        <v>102192</v>
      </c>
      <c r="E119" s="6" t="s">
        <v>128</v>
      </c>
      <c r="F119" s="54" t="s">
        <v>52</v>
      </c>
      <c r="G119" s="5">
        <v>24</v>
      </c>
      <c r="H119" s="55">
        <v>5.3400000000000016</v>
      </c>
      <c r="I119" s="56" t="s">
        <v>129</v>
      </c>
      <c r="J119" s="57">
        <f t="shared" si="3"/>
        <v>128.16000000000003</v>
      </c>
      <c r="K119" s="58">
        <f t="shared" si="4"/>
        <v>272.39999999999998</v>
      </c>
      <c r="L119" s="7">
        <f t="shared" si="5"/>
        <v>400.56</v>
      </c>
      <c r="M119" s="7">
        <v>0</v>
      </c>
    </row>
    <row r="120" spans="2:13" ht="28">
      <c r="B120" s="5" t="s">
        <v>263</v>
      </c>
      <c r="C120" s="54" t="s">
        <v>98</v>
      </c>
      <c r="D120" s="54">
        <v>97637</v>
      </c>
      <c r="E120" s="6" t="s">
        <v>131</v>
      </c>
      <c r="F120" s="54" t="s">
        <v>52</v>
      </c>
      <c r="G120" s="5">
        <v>33</v>
      </c>
      <c r="H120" s="55">
        <v>0.91999999999999993</v>
      </c>
      <c r="I120" s="56" t="s">
        <v>132</v>
      </c>
      <c r="J120" s="57">
        <f t="shared" si="3"/>
        <v>30.36</v>
      </c>
      <c r="K120" s="58">
        <f t="shared" si="4"/>
        <v>64.02</v>
      </c>
      <c r="L120" s="7">
        <f t="shared" si="5"/>
        <v>94.38</v>
      </c>
      <c r="M120" s="7">
        <v>0</v>
      </c>
    </row>
    <row r="121" spans="2:13" ht="42">
      <c r="B121" s="5" t="s">
        <v>264</v>
      </c>
      <c r="C121" s="54" t="s">
        <v>98</v>
      </c>
      <c r="D121" s="54">
        <v>97638</v>
      </c>
      <c r="E121" s="6" t="s">
        <v>1265</v>
      </c>
      <c r="F121" s="54" t="s">
        <v>52</v>
      </c>
      <c r="G121" s="5">
        <v>185</v>
      </c>
      <c r="H121" s="55">
        <v>2.7700000000000005</v>
      </c>
      <c r="I121" s="56" t="s">
        <v>137</v>
      </c>
      <c r="J121" s="57">
        <f t="shared" si="3"/>
        <v>512.45000000000005</v>
      </c>
      <c r="K121" s="58">
        <f t="shared" si="4"/>
        <v>1028.5999999999999</v>
      </c>
      <c r="L121" s="7">
        <f t="shared" si="5"/>
        <v>1541.05</v>
      </c>
      <c r="M121" s="7">
        <v>0</v>
      </c>
    </row>
    <row r="122" spans="2:13" ht="42">
      <c r="B122" s="5" t="s">
        <v>265</v>
      </c>
      <c r="C122" s="54" t="s">
        <v>98</v>
      </c>
      <c r="D122" s="54">
        <v>97628</v>
      </c>
      <c r="E122" s="6" t="s">
        <v>1283</v>
      </c>
      <c r="F122" s="54" t="s">
        <v>104</v>
      </c>
      <c r="G122" s="5">
        <v>40</v>
      </c>
      <c r="H122" s="55">
        <v>93.110000000000014</v>
      </c>
      <c r="I122" s="56" t="s">
        <v>135</v>
      </c>
      <c r="J122" s="57">
        <f t="shared" si="3"/>
        <v>3724.4000000000005</v>
      </c>
      <c r="K122" s="58">
        <f t="shared" si="4"/>
        <v>7034.8</v>
      </c>
      <c r="L122" s="7">
        <f t="shared" si="5"/>
        <v>10759.2</v>
      </c>
      <c r="M122" s="7">
        <v>0</v>
      </c>
    </row>
    <row r="123" spans="2:13" ht="28">
      <c r="B123" s="5" t="s">
        <v>266</v>
      </c>
      <c r="C123" s="54" t="s">
        <v>141</v>
      </c>
      <c r="D123" s="54" t="s">
        <v>142</v>
      </c>
      <c r="E123" s="6" t="s">
        <v>1266</v>
      </c>
      <c r="F123" s="54" t="s">
        <v>143</v>
      </c>
      <c r="G123" s="5">
        <v>1290</v>
      </c>
      <c r="H123" s="55">
        <v>0</v>
      </c>
      <c r="I123" s="56">
        <v>13</v>
      </c>
      <c r="J123" s="57">
        <f t="shared" si="3"/>
        <v>0</v>
      </c>
      <c r="K123" s="58">
        <f t="shared" si="4"/>
        <v>16770</v>
      </c>
      <c r="L123" s="7">
        <f t="shared" si="5"/>
        <v>16770</v>
      </c>
      <c r="M123" s="7">
        <v>0</v>
      </c>
    </row>
    <row r="124" spans="2:13" ht="28">
      <c r="B124" s="5" t="s">
        <v>267</v>
      </c>
      <c r="C124" s="54" t="s">
        <v>98</v>
      </c>
      <c r="D124" s="54">
        <v>97633</v>
      </c>
      <c r="E124" s="6" t="s">
        <v>229</v>
      </c>
      <c r="F124" s="54" t="s">
        <v>52</v>
      </c>
      <c r="G124" s="5">
        <v>100</v>
      </c>
      <c r="H124" s="55">
        <v>7.8000000000000007</v>
      </c>
      <c r="I124" s="56" t="s">
        <v>153</v>
      </c>
      <c r="J124" s="57">
        <f t="shared" si="3"/>
        <v>780.00000000000011</v>
      </c>
      <c r="K124" s="58">
        <f t="shared" si="4"/>
        <v>1529</v>
      </c>
      <c r="L124" s="7">
        <f t="shared" si="5"/>
        <v>2309</v>
      </c>
      <c r="M124" s="7">
        <v>0</v>
      </c>
    </row>
    <row r="125" spans="2:13" ht="28">
      <c r="B125" s="5" t="s">
        <v>268</v>
      </c>
      <c r="C125" s="54" t="s">
        <v>98</v>
      </c>
      <c r="D125" s="54">
        <v>97631</v>
      </c>
      <c r="E125" s="6" t="s">
        <v>150</v>
      </c>
      <c r="F125" s="54" t="s">
        <v>52</v>
      </c>
      <c r="G125" s="5">
        <v>1390</v>
      </c>
      <c r="H125" s="55">
        <v>3.8800000000000008</v>
      </c>
      <c r="I125" s="56" t="s">
        <v>151</v>
      </c>
      <c r="J125" s="57">
        <f t="shared" si="3"/>
        <v>5393.2000000000007</v>
      </c>
      <c r="K125" s="58">
        <f t="shared" si="4"/>
        <v>10675.199999999999</v>
      </c>
      <c r="L125" s="7">
        <f t="shared" si="5"/>
        <v>16068.4</v>
      </c>
      <c r="M125" s="7">
        <v>0</v>
      </c>
    </row>
    <row r="126" spans="2:13" ht="28">
      <c r="B126" s="5" t="s">
        <v>269</v>
      </c>
      <c r="C126" s="54" t="s">
        <v>98</v>
      </c>
      <c r="D126" s="54">
        <v>97633</v>
      </c>
      <c r="E126" s="6" t="s">
        <v>270</v>
      </c>
      <c r="F126" s="54" t="s">
        <v>52</v>
      </c>
      <c r="G126" s="5">
        <v>160</v>
      </c>
      <c r="H126" s="55">
        <v>7.8000000000000007</v>
      </c>
      <c r="I126" s="56" t="s">
        <v>153</v>
      </c>
      <c r="J126" s="57">
        <f t="shared" si="3"/>
        <v>1248</v>
      </c>
      <c r="K126" s="58">
        <f t="shared" si="4"/>
        <v>2446.3999999999996</v>
      </c>
      <c r="L126" s="7">
        <f t="shared" si="5"/>
        <v>3694.3999999999996</v>
      </c>
      <c r="M126" s="7">
        <v>0</v>
      </c>
    </row>
    <row r="127" spans="2:13" ht="42">
      <c r="B127" s="5" t="s">
        <v>271</v>
      </c>
      <c r="C127" s="54" t="s">
        <v>98</v>
      </c>
      <c r="D127" s="54">
        <v>97622</v>
      </c>
      <c r="E127" s="6" t="s">
        <v>1284</v>
      </c>
      <c r="F127" s="54" t="s">
        <v>104</v>
      </c>
      <c r="G127" s="5">
        <v>380</v>
      </c>
      <c r="H127" s="55">
        <v>19.86</v>
      </c>
      <c r="I127" s="56" t="s">
        <v>155</v>
      </c>
      <c r="J127" s="57">
        <f t="shared" si="3"/>
        <v>7546.8</v>
      </c>
      <c r="K127" s="58">
        <f t="shared" si="4"/>
        <v>14291.8</v>
      </c>
      <c r="L127" s="7">
        <f t="shared" si="5"/>
        <v>21838.6</v>
      </c>
      <c r="M127" s="7">
        <v>0</v>
      </c>
    </row>
    <row r="128" spans="2:13" ht="42">
      <c r="B128" s="5" t="s">
        <v>272</v>
      </c>
      <c r="C128" s="54" t="s">
        <v>98</v>
      </c>
      <c r="D128" s="54">
        <v>97641</v>
      </c>
      <c r="E128" s="6" t="s">
        <v>273</v>
      </c>
      <c r="F128" s="54" t="s">
        <v>52</v>
      </c>
      <c r="G128" s="5">
        <v>1425</v>
      </c>
      <c r="H128" s="55">
        <v>0.96000000000000041</v>
      </c>
      <c r="I128" s="56" t="s">
        <v>157</v>
      </c>
      <c r="J128" s="57">
        <f t="shared" si="3"/>
        <v>1368.0000000000007</v>
      </c>
      <c r="K128" s="58">
        <f t="shared" si="4"/>
        <v>2864.2499999999995</v>
      </c>
      <c r="L128" s="7">
        <f t="shared" si="5"/>
        <v>4232.25</v>
      </c>
      <c r="M128" s="7">
        <v>0</v>
      </c>
    </row>
    <row r="129" spans="2:13" ht="42">
      <c r="B129" s="5" t="s">
        <v>274</v>
      </c>
      <c r="C129" s="54" t="s">
        <v>32</v>
      </c>
      <c r="D129" s="54" t="s">
        <v>161</v>
      </c>
      <c r="E129" s="6" t="s">
        <v>162</v>
      </c>
      <c r="F129" s="54" t="s">
        <v>43</v>
      </c>
      <c r="G129" s="5">
        <v>60</v>
      </c>
      <c r="H129" s="55">
        <v>3.1160000000000005</v>
      </c>
      <c r="I129" s="56">
        <v>5.5960000000000001</v>
      </c>
      <c r="J129" s="57">
        <f t="shared" si="3"/>
        <v>186.96000000000004</v>
      </c>
      <c r="K129" s="58">
        <f t="shared" si="4"/>
        <v>335.76</v>
      </c>
      <c r="L129" s="7">
        <f t="shared" si="5"/>
        <v>522.72</v>
      </c>
      <c r="M129" s="7">
        <v>0</v>
      </c>
    </row>
    <row r="130" spans="2:13" ht="42">
      <c r="B130" s="5" t="s">
        <v>275</v>
      </c>
      <c r="C130" s="54" t="s">
        <v>32</v>
      </c>
      <c r="D130" s="54" t="s">
        <v>164</v>
      </c>
      <c r="E130" s="6" t="s">
        <v>165</v>
      </c>
      <c r="F130" s="54" t="s">
        <v>43</v>
      </c>
      <c r="G130" s="5">
        <v>40</v>
      </c>
      <c r="H130" s="55">
        <v>14.8</v>
      </c>
      <c r="I130" s="56">
        <v>32.245000000000005</v>
      </c>
      <c r="J130" s="57">
        <f t="shared" si="3"/>
        <v>592</v>
      </c>
      <c r="K130" s="58">
        <f t="shared" si="4"/>
        <v>1289.8000000000002</v>
      </c>
      <c r="L130" s="7">
        <f t="shared" si="5"/>
        <v>1881.8000000000002</v>
      </c>
      <c r="M130" s="7">
        <v>0</v>
      </c>
    </row>
    <row r="131" spans="2:13" ht="42">
      <c r="B131" s="5" t="s">
        <v>276</v>
      </c>
      <c r="C131" s="54" t="s">
        <v>98</v>
      </c>
      <c r="D131" s="54">
        <v>97661</v>
      </c>
      <c r="E131" s="6" t="s">
        <v>1270</v>
      </c>
      <c r="F131" s="54" t="s">
        <v>167</v>
      </c>
      <c r="G131" s="5">
        <v>1600</v>
      </c>
      <c r="H131" s="55">
        <v>0.20999999999999996</v>
      </c>
      <c r="I131" s="56" t="s">
        <v>168</v>
      </c>
      <c r="J131" s="57">
        <f t="shared" si="3"/>
        <v>335.99999999999994</v>
      </c>
      <c r="K131" s="58">
        <f t="shared" si="4"/>
        <v>816</v>
      </c>
      <c r="L131" s="7">
        <f t="shared" si="5"/>
        <v>1152</v>
      </c>
      <c r="M131" s="7">
        <v>0</v>
      </c>
    </row>
    <row r="132" spans="2:13" ht="28">
      <c r="B132" s="5" t="s">
        <v>277</v>
      </c>
      <c r="C132" s="54" t="s">
        <v>98</v>
      </c>
      <c r="D132" s="54">
        <v>97665</v>
      </c>
      <c r="E132" s="6" t="s">
        <v>1280</v>
      </c>
      <c r="F132" s="54" t="s">
        <v>171</v>
      </c>
      <c r="G132" s="5">
        <v>240</v>
      </c>
      <c r="H132" s="55">
        <v>0.58000000000000007</v>
      </c>
      <c r="I132" s="56" t="s">
        <v>172</v>
      </c>
      <c r="J132" s="57">
        <f t="shared" si="3"/>
        <v>139.20000000000002</v>
      </c>
      <c r="K132" s="58">
        <f t="shared" si="4"/>
        <v>297.60000000000002</v>
      </c>
      <c r="L132" s="7">
        <f t="shared" si="5"/>
        <v>436.80000000000007</v>
      </c>
      <c r="M132" s="7">
        <v>0</v>
      </c>
    </row>
    <row r="133" spans="2:13" ht="42">
      <c r="B133" s="5" t="s">
        <v>278</v>
      </c>
      <c r="C133" s="54" t="s">
        <v>98</v>
      </c>
      <c r="D133" s="54">
        <v>90447</v>
      </c>
      <c r="E133" s="6" t="s">
        <v>1272</v>
      </c>
      <c r="F133" s="54" t="s">
        <v>167</v>
      </c>
      <c r="G133" s="5">
        <v>120</v>
      </c>
      <c r="H133" s="55">
        <v>2.3199999999999994</v>
      </c>
      <c r="I133" s="56" t="s">
        <v>174</v>
      </c>
      <c r="J133" s="57">
        <f t="shared" si="3"/>
        <v>278.39999999999992</v>
      </c>
      <c r="K133" s="58">
        <f t="shared" si="4"/>
        <v>678</v>
      </c>
      <c r="L133" s="7">
        <f t="shared" si="5"/>
        <v>956.39999999999986</v>
      </c>
      <c r="M133" s="7">
        <v>0</v>
      </c>
    </row>
    <row r="134" spans="2:13" ht="28">
      <c r="B134" s="5" t="s">
        <v>279</v>
      </c>
      <c r="C134" s="54" t="s">
        <v>98</v>
      </c>
      <c r="D134" s="54">
        <v>97644</v>
      </c>
      <c r="E134" s="6" t="s">
        <v>1273</v>
      </c>
      <c r="F134" s="54" t="s">
        <v>52</v>
      </c>
      <c r="G134" s="5">
        <v>22</v>
      </c>
      <c r="H134" s="55">
        <v>3.2</v>
      </c>
      <c r="I134" s="56" t="s">
        <v>176</v>
      </c>
      <c r="J134" s="57">
        <f t="shared" si="3"/>
        <v>70.400000000000006</v>
      </c>
      <c r="K134" s="58">
        <f t="shared" si="4"/>
        <v>141.9</v>
      </c>
      <c r="L134" s="7">
        <f t="shared" si="5"/>
        <v>212.3</v>
      </c>
      <c r="M134" s="7">
        <v>0</v>
      </c>
    </row>
    <row r="135" spans="2:13" ht="84">
      <c r="B135" s="5" t="s">
        <v>280</v>
      </c>
      <c r="C135" s="54" t="s">
        <v>32</v>
      </c>
      <c r="D135" s="54" t="s">
        <v>178</v>
      </c>
      <c r="E135" s="6" t="s">
        <v>241</v>
      </c>
      <c r="F135" s="54" t="s">
        <v>52</v>
      </c>
      <c r="G135" s="5">
        <v>80</v>
      </c>
      <c r="H135" s="55">
        <v>17.009600000000002</v>
      </c>
      <c r="I135" s="56">
        <v>33.130000000000003</v>
      </c>
      <c r="J135" s="57">
        <f t="shared" si="3"/>
        <v>1360.7680000000003</v>
      </c>
      <c r="K135" s="58">
        <f t="shared" si="4"/>
        <v>2650.4</v>
      </c>
      <c r="L135" s="7">
        <f t="shared" si="5"/>
        <v>4011.1680000000006</v>
      </c>
      <c r="M135" s="7">
        <v>0</v>
      </c>
    </row>
    <row r="136" spans="2:13" ht="28">
      <c r="B136" s="5" t="s">
        <v>281</v>
      </c>
      <c r="C136" s="54" t="s">
        <v>98</v>
      </c>
      <c r="D136" s="54">
        <v>97631</v>
      </c>
      <c r="E136" s="6" t="s">
        <v>1274</v>
      </c>
      <c r="F136" s="54" t="s">
        <v>52</v>
      </c>
      <c r="G136" s="5">
        <v>60</v>
      </c>
      <c r="H136" s="55">
        <v>3.8800000000000008</v>
      </c>
      <c r="I136" s="56" t="s">
        <v>151</v>
      </c>
      <c r="J136" s="57">
        <f t="shared" si="3"/>
        <v>232.80000000000004</v>
      </c>
      <c r="K136" s="58">
        <f t="shared" si="4"/>
        <v>460.79999999999995</v>
      </c>
      <c r="L136" s="7">
        <f t="shared" si="5"/>
        <v>693.6</v>
      </c>
      <c r="M136" s="7">
        <v>0</v>
      </c>
    </row>
    <row r="137" spans="2:13" ht="28">
      <c r="B137" s="5" t="s">
        <v>282</v>
      </c>
      <c r="C137" s="54" t="s">
        <v>98</v>
      </c>
      <c r="D137" s="54">
        <v>97645</v>
      </c>
      <c r="E137" s="6" t="s">
        <v>186</v>
      </c>
      <c r="F137" s="54" t="s">
        <v>52</v>
      </c>
      <c r="G137" s="5">
        <v>144</v>
      </c>
      <c r="H137" s="55">
        <v>8.370000000000001</v>
      </c>
      <c r="I137" s="56" t="s">
        <v>187</v>
      </c>
      <c r="J137" s="57">
        <f t="shared" si="3"/>
        <v>1205.2800000000002</v>
      </c>
      <c r="K137" s="58">
        <f t="shared" si="4"/>
        <v>2384.64</v>
      </c>
      <c r="L137" s="7">
        <f t="shared" si="5"/>
        <v>3589.92</v>
      </c>
      <c r="M137" s="7">
        <v>0</v>
      </c>
    </row>
    <row r="138" spans="2:13" ht="28">
      <c r="B138" s="5" t="s">
        <v>283</v>
      </c>
      <c r="C138" s="54" t="s">
        <v>98</v>
      </c>
      <c r="D138" s="54">
        <v>102192</v>
      </c>
      <c r="E138" s="6" t="s">
        <v>189</v>
      </c>
      <c r="F138" s="54" t="s">
        <v>52</v>
      </c>
      <c r="G138" s="5">
        <v>80</v>
      </c>
      <c r="H138" s="55">
        <v>5.3400000000000016</v>
      </c>
      <c r="I138" s="56" t="s">
        <v>129</v>
      </c>
      <c r="J138" s="57">
        <f t="shared" si="3"/>
        <v>427.20000000000016</v>
      </c>
      <c r="K138" s="58">
        <f t="shared" si="4"/>
        <v>908</v>
      </c>
      <c r="L138" s="7">
        <f t="shared" si="5"/>
        <v>1335.2000000000003</v>
      </c>
      <c r="M138" s="7">
        <v>0</v>
      </c>
    </row>
    <row r="139" spans="2:13" ht="28">
      <c r="B139" s="5" t="s">
        <v>284</v>
      </c>
      <c r="C139" s="54" t="s">
        <v>98</v>
      </c>
      <c r="D139" s="54">
        <v>97663</v>
      </c>
      <c r="E139" s="6" t="s">
        <v>246</v>
      </c>
      <c r="F139" s="54" t="s">
        <v>171</v>
      </c>
      <c r="G139" s="5">
        <v>31</v>
      </c>
      <c r="H139" s="55">
        <v>4.1899999999999995</v>
      </c>
      <c r="I139" s="56" t="s">
        <v>212</v>
      </c>
      <c r="J139" s="57">
        <f t="shared" si="3"/>
        <v>129.88999999999999</v>
      </c>
      <c r="K139" s="58">
        <f t="shared" si="4"/>
        <v>265.36</v>
      </c>
      <c r="L139" s="7">
        <f t="shared" si="5"/>
        <v>395.25</v>
      </c>
      <c r="M139" s="7">
        <v>0</v>
      </c>
    </row>
    <row r="140" spans="2:13" ht="28">
      <c r="B140" s="5" t="s">
        <v>285</v>
      </c>
      <c r="C140" s="54" t="s">
        <v>32</v>
      </c>
      <c r="D140" s="54" t="s">
        <v>205</v>
      </c>
      <c r="E140" s="6" t="s">
        <v>248</v>
      </c>
      <c r="F140" s="54" t="s">
        <v>43</v>
      </c>
      <c r="G140" s="5">
        <v>2</v>
      </c>
      <c r="H140" s="55">
        <v>0</v>
      </c>
      <c r="I140" s="56">
        <v>43.76</v>
      </c>
      <c r="J140" s="57">
        <f t="shared" si="3"/>
        <v>0</v>
      </c>
      <c r="K140" s="58">
        <f t="shared" si="4"/>
        <v>87.52</v>
      </c>
      <c r="L140" s="7">
        <f t="shared" si="5"/>
        <v>87.52</v>
      </c>
      <c r="M140" s="7">
        <v>0</v>
      </c>
    </row>
    <row r="141" spans="2:13" ht="56">
      <c r="B141" s="5" t="s">
        <v>286</v>
      </c>
      <c r="C141" s="54" t="s">
        <v>32</v>
      </c>
      <c r="D141" s="54" t="s">
        <v>191</v>
      </c>
      <c r="E141" s="6" t="s">
        <v>192</v>
      </c>
      <c r="F141" s="54" t="s">
        <v>43</v>
      </c>
      <c r="G141" s="5">
        <v>200</v>
      </c>
      <c r="H141" s="55">
        <v>19.490000000000002</v>
      </c>
      <c r="I141" s="56">
        <v>42.02</v>
      </c>
      <c r="J141" s="57">
        <f t="shared" si="3"/>
        <v>3898.0000000000005</v>
      </c>
      <c r="K141" s="58">
        <f t="shared" si="4"/>
        <v>8404</v>
      </c>
      <c r="L141" s="7">
        <f t="shared" si="5"/>
        <v>12302</v>
      </c>
      <c r="M141" s="7">
        <v>0</v>
      </c>
    </row>
    <row r="142" spans="2:13" ht="28">
      <c r="B142" s="5" t="s">
        <v>287</v>
      </c>
      <c r="C142" s="54" t="s">
        <v>32</v>
      </c>
      <c r="D142" s="54" t="s">
        <v>194</v>
      </c>
      <c r="E142" s="6" t="s">
        <v>195</v>
      </c>
      <c r="F142" s="54" t="s">
        <v>43</v>
      </c>
      <c r="G142" s="5">
        <v>160</v>
      </c>
      <c r="H142" s="55">
        <v>0.77900000000000014</v>
      </c>
      <c r="I142" s="56">
        <v>1.399</v>
      </c>
      <c r="J142" s="57">
        <f t="shared" si="3"/>
        <v>124.64000000000001</v>
      </c>
      <c r="K142" s="58">
        <f t="shared" si="4"/>
        <v>223.84</v>
      </c>
      <c r="L142" s="7">
        <f t="shared" si="5"/>
        <v>348.48</v>
      </c>
      <c r="M142" s="7">
        <v>0</v>
      </c>
    </row>
    <row r="143" spans="2:13" ht="28">
      <c r="B143" s="5" t="s">
        <v>288</v>
      </c>
      <c r="C143" s="54" t="s">
        <v>32</v>
      </c>
      <c r="D143" s="54" t="s">
        <v>194</v>
      </c>
      <c r="E143" s="6" t="s">
        <v>197</v>
      </c>
      <c r="F143" s="54" t="s">
        <v>43</v>
      </c>
      <c r="G143" s="5">
        <v>180</v>
      </c>
      <c r="H143" s="55">
        <v>0.77900000000000014</v>
      </c>
      <c r="I143" s="56">
        <v>1.399</v>
      </c>
      <c r="J143" s="57">
        <f t="shared" si="3"/>
        <v>140.22000000000003</v>
      </c>
      <c r="K143" s="58">
        <f t="shared" si="4"/>
        <v>251.82</v>
      </c>
      <c r="L143" s="7">
        <f t="shared" si="5"/>
        <v>392.04</v>
      </c>
      <c r="M143" s="7">
        <v>0</v>
      </c>
    </row>
    <row r="144" spans="2:13" ht="56">
      <c r="B144" s="5" t="s">
        <v>289</v>
      </c>
      <c r="C144" s="54" t="s">
        <v>98</v>
      </c>
      <c r="D144" s="54">
        <v>97664</v>
      </c>
      <c r="E144" s="6" t="s">
        <v>199</v>
      </c>
      <c r="F144" s="54" t="s">
        <v>171</v>
      </c>
      <c r="G144" s="5">
        <v>38</v>
      </c>
      <c r="H144" s="55">
        <v>0.49</v>
      </c>
      <c r="I144" s="56" t="s">
        <v>200</v>
      </c>
      <c r="J144" s="57">
        <f t="shared" si="3"/>
        <v>18.62</v>
      </c>
      <c r="K144" s="58">
        <f t="shared" si="4"/>
        <v>41.42</v>
      </c>
      <c r="L144" s="7">
        <f t="shared" si="5"/>
        <v>60.040000000000006</v>
      </c>
      <c r="M144" s="7">
        <v>0</v>
      </c>
    </row>
    <row r="145" spans="2:13" ht="28">
      <c r="B145" s="5" t="s">
        <v>290</v>
      </c>
      <c r="C145" s="54" t="s">
        <v>32</v>
      </c>
      <c r="D145" s="54" t="s">
        <v>202</v>
      </c>
      <c r="E145" s="6" t="s">
        <v>203</v>
      </c>
      <c r="F145" s="54" t="s">
        <v>52</v>
      </c>
      <c r="G145" s="5">
        <v>20</v>
      </c>
      <c r="H145" s="55">
        <v>7.91</v>
      </c>
      <c r="I145" s="56">
        <v>19.14</v>
      </c>
      <c r="J145" s="57">
        <f t="shared" ref="J145:J208" si="6">G145*H145</f>
        <v>158.19999999999999</v>
      </c>
      <c r="K145" s="58">
        <f t="shared" ref="K145:K208" si="7">G145*I145</f>
        <v>382.8</v>
      </c>
      <c r="L145" s="7">
        <f t="shared" ref="L145:L208" si="8">J145+K145</f>
        <v>541</v>
      </c>
      <c r="M145" s="7">
        <v>0</v>
      </c>
    </row>
    <row r="146" spans="2:13" ht="28">
      <c r="B146" s="5" t="s">
        <v>291</v>
      </c>
      <c r="C146" s="54" t="s">
        <v>32</v>
      </c>
      <c r="D146" s="54" t="s">
        <v>205</v>
      </c>
      <c r="E146" s="6" t="s">
        <v>248</v>
      </c>
      <c r="F146" s="54" t="s">
        <v>43</v>
      </c>
      <c r="G146" s="5">
        <v>4</v>
      </c>
      <c r="H146" s="55">
        <v>0</v>
      </c>
      <c r="I146" s="56">
        <v>43.76</v>
      </c>
      <c r="J146" s="57">
        <f t="shared" si="6"/>
        <v>0</v>
      </c>
      <c r="K146" s="58">
        <f t="shared" si="7"/>
        <v>175.04</v>
      </c>
      <c r="L146" s="7">
        <f t="shared" si="8"/>
        <v>175.04</v>
      </c>
      <c r="M146" s="7">
        <v>0</v>
      </c>
    </row>
    <row r="147" spans="2:13" ht="42">
      <c r="B147" s="5" t="s">
        <v>292</v>
      </c>
      <c r="C147" s="54" t="s">
        <v>98</v>
      </c>
      <c r="D147" s="54">
        <v>97666</v>
      </c>
      <c r="E147" s="6" t="s">
        <v>1285</v>
      </c>
      <c r="F147" s="54" t="s">
        <v>171</v>
      </c>
      <c r="G147" s="5">
        <v>32</v>
      </c>
      <c r="H147" s="55">
        <v>3.0499999999999989</v>
      </c>
      <c r="I147" s="56" t="s">
        <v>208</v>
      </c>
      <c r="J147" s="57">
        <f t="shared" si="6"/>
        <v>97.599999999999966</v>
      </c>
      <c r="K147" s="58">
        <f t="shared" si="7"/>
        <v>199.68</v>
      </c>
      <c r="L147" s="7">
        <f t="shared" si="8"/>
        <v>297.27999999999997</v>
      </c>
      <c r="M147" s="7">
        <v>0</v>
      </c>
    </row>
    <row r="148" spans="2:13" ht="42">
      <c r="B148" s="5" t="s">
        <v>293</v>
      </c>
      <c r="C148" s="54" t="s">
        <v>98</v>
      </c>
      <c r="D148" s="54">
        <v>97662</v>
      </c>
      <c r="E148" s="6" t="s">
        <v>1282</v>
      </c>
      <c r="F148" s="54" t="s">
        <v>167</v>
      </c>
      <c r="G148" s="5">
        <v>30</v>
      </c>
      <c r="H148" s="55">
        <v>0.14000000000000001</v>
      </c>
      <c r="I148" s="56" t="s">
        <v>210</v>
      </c>
      <c r="J148" s="57">
        <f t="shared" si="6"/>
        <v>4.2</v>
      </c>
      <c r="K148" s="58">
        <f t="shared" si="7"/>
        <v>11.1</v>
      </c>
      <c r="L148" s="7">
        <f t="shared" si="8"/>
        <v>15.3</v>
      </c>
      <c r="M148" s="7">
        <v>0</v>
      </c>
    </row>
    <row r="149" spans="2:13" ht="56">
      <c r="B149" s="5" t="s">
        <v>294</v>
      </c>
      <c r="C149" s="54" t="s">
        <v>98</v>
      </c>
      <c r="D149" s="54">
        <v>97663</v>
      </c>
      <c r="E149" s="6" t="s">
        <v>258</v>
      </c>
      <c r="F149" s="54" t="s">
        <v>171</v>
      </c>
      <c r="G149" s="5">
        <v>18</v>
      </c>
      <c r="H149" s="55">
        <v>4.1899999999999995</v>
      </c>
      <c r="I149" s="56" t="s">
        <v>212</v>
      </c>
      <c r="J149" s="57">
        <f t="shared" si="6"/>
        <v>75.419999999999987</v>
      </c>
      <c r="K149" s="58">
        <f t="shared" si="7"/>
        <v>154.08000000000001</v>
      </c>
      <c r="L149" s="7">
        <f t="shared" si="8"/>
        <v>229.5</v>
      </c>
      <c r="M149" s="7">
        <v>0</v>
      </c>
    </row>
    <row r="150" spans="2:13" ht="28">
      <c r="B150" s="5" t="s">
        <v>295</v>
      </c>
      <c r="C150" s="54" t="s">
        <v>32</v>
      </c>
      <c r="D150" s="54" t="s">
        <v>214</v>
      </c>
      <c r="E150" s="6" t="s">
        <v>296</v>
      </c>
      <c r="F150" s="54" t="s">
        <v>52</v>
      </c>
      <c r="G150" s="5">
        <v>72</v>
      </c>
      <c r="H150" s="55">
        <v>2.3370000000000002</v>
      </c>
      <c r="I150" s="56">
        <v>4.1970000000000001</v>
      </c>
      <c r="J150" s="57">
        <f t="shared" si="6"/>
        <v>168.26400000000001</v>
      </c>
      <c r="K150" s="58">
        <f t="shared" si="7"/>
        <v>302.18400000000003</v>
      </c>
      <c r="L150" s="7">
        <f t="shared" si="8"/>
        <v>470.44800000000004</v>
      </c>
      <c r="M150" s="7">
        <v>0</v>
      </c>
    </row>
    <row r="151" spans="2:13">
      <c r="B151" s="5" t="s">
        <v>297</v>
      </c>
      <c r="C151" s="54" t="s">
        <v>27</v>
      </c>
      <c r="D151" s="54" t="s">
        <v>27</v>
      </c>
      <c r="E151" s="6" t="s">
        <v>298</v>
      </c>
      <c r="F151" s="54" t="s">
        <v>29</v>
      </c>
      <c r="G151" s="5"/>
      <c r="H151" s="55" t="s">
        <v>30</v>
      </c>
      <c r="I151" s="56" t="s">
        <v>30</v>
      </c>
      <c r="J151" s="57"/>
      <c r="K151" s="58"/>
      <c r="L151" s="7"/>
      <c r="M151" s="7">
        <f>SUM(L153:L176)</f>
        <v>1255862.3859999999</v>
      </c>
    </row>
    <row r="152" spans="2:13">
      <c r="B152" s="5" t="s">
        <v>299</v>
      </c>
      <c r="C152" s="54" t="s">
        <v>27</v>
      </c>
      <c r="D152" s="54" t="s">
        <v>27</v>
      </c>
      <c r="E152" s="6" t="s">
        <v>114</v>
      </c>
      <c r="F152" s="54" t="s">
        <v>29</v>
      </c>
      <c r="G152" s="5"/>
      <c r="H152" s="55" t="s">
        <v>30</v>
      </c>
      <c r="I152" s="56" t="s">
        <v>30</v>
      </c>
      <c r="J152" s="57"/>
      <c r="K152" s="58"/>
      <c r="L152" s="7"/>
      <c r="M152" s="7"/>
    </row>
    <row r="153" spans="2:13" ht="84">
      <c r="B153" s="5" t="s">
        <v>300</v>
      </c>
      <c r="C153" s="54" t="s">
        <v>98</v>
      </c>
      <c r="D153" s="54">
        <v>96358</v>
      </c>
      <c r="E153" s="6" t="s">
        <v>301</v>
      </c>
      <c r="F153" s="54" t="s">
        <v>52</v>
      </c>
      <c r="G153" s="5">
        <v>368</v>
      </c>
      <c r="H153" s="55">
        <v>94.15</v>
      </c>
      <c r="I153" s="56" t="s">
        <v>302</v>
      </c>
      <c r="J153" s="57">
        <f t="shared" si="6"/>
        <v>34647.200000000004</v>
      </c>
      <c r="K153" s="58">
        <f t="shared" si="7"/>
        <v>4136.32</v>
      </c>
      <c r="L153" s="7">
        <f t="shared" si="8"/>
        <v>38783.520000000004</v>
      </c>
      <c r="M153" s="7">
        <v>0</v>
      </c>
    </row>
    <row r="154" spans="2:13" ht="42">
      <c r="B154" s="5" t="s">
        <v>303</v>
      </c>
      <c r="C154" s="54" t="s">
        <v>98</v>
      </c>
      <c r="D154" s="54">
        <v>96358</v>
      </c>
      <c r="E154" s="6" t="s">
        <v>304</v>
      </c>
      <c r="F154" s="54" t="s">
        <v>52</v>
      </c>
      <c r="G154" s="5">
        <v>20</v>
      </c>
      <c r="H154" s="55">
        <v>94.15</v>
      </c>
      <c r="I154" s="56" t="s">
        <v>302</v>
      </c>
      <c r="J154" s="57">
        <f t="shared" si="6"/>
        <v>1883</v>
      </c>
      <c r="K154" s="58">
        <f t="shared" si="7"/>
        <v>224.8</v>
      </c>
      <c r="L154" s="7">
        <f t="shared" si="8"/>
        <v>2107.8000000000002</v>
      </c>
      <c r="M154" s="7">
        <v>0</v>
      </c>
    </row>
    <row r="155" spans="2:13" ht="70">
      <c r="B155" s="5" t="s">
        <v>305</v>
      </c>
      <c r="C155" s="54" t="s">
        <v>98</v>
      </c>
      <c r="D155" s="54">
        <v>103323</v>
      </c>
      <c r="E155" s="6" t="s">
        <v>306</v>
      </c>
      <c r="F155" s="54" t="s">
        <v>52</v>
      </c>
      <c r="G155" s="5">
        <v>84</v>
      </c>
      <c r="H155" s="55">
        <v>43.620000000000005</v>
      </c>
      <c r="I155" s="56" t="s">
        <v>307</v>
      </c>
      <c r="J155" s="57">
        <f t="shared" si="6"/>
        <v>3664.0800000000004</v>
      </c>
      <c r="K155" s="58">
        <f t="shared" si="7"/>
        <v>1440.6</v>
      </c>
      <c r="L155" s="7">
        <f t="shared" si="8"/>
        <v>5104.68</v>
      </c>
      <c r="M155" s="7">
        <v>0</v>
      </c>
    </row>
    <row r="156" spans="2:13" ht="56">
      <c r="B156" s="5" t="s">
        <v>308</v>
      </c>
      <c r="C156" s="54" t="s">
        <v>98</v>
      </c>
      <c r="D156" s="54">
        <v>102253</v>
      </c>
      <c r="E156" s="6" t="s">
        <v>309</v>
      </c>
      <c r="F156" s="54" t="s">
        <v>52</v>
      </c>
      <c r="G156" s="5">
        <v>16</v>
      </c>
      <c r="H156" s="55">
        <v>901.59999999999991</v>
      </c>
      <c r="I156" s="56" t="s">
        <v>310</v>
      </c>
      <c r="J156" s="57">
        <f t="shared" si="6"/>
        <v>14425.599999999999</v>
      </c>
      <c r="K156" s="58">
        <f t="shared" si="7"/>
        <v>1069.28</v>
      </c>
      <c r="L156" s="7">
        <f t="shared" si="8"/>
        <v>15494.88</v>
      </c>
      <c r="M156" s="7">
        <v>0</v>
      </c>
    </row>
    <row r="157" spans="2:13" ht="28">
      <c r="B157" s="5" t="s">
        <v>311</v>
      </c>
      <c r="C157" s="54" t="s">
        <v>98</v>
      </c>
      <c r="D157" s="54">
        <v>102176</v>
      </c>
      <c r="E157" s="6" t="s">
        <v>312</v>
      </c>
      <c r="F157" s="54" t="s">
        <v>52</v>
      </c>
      <c r="G157" s="5">
        <v>220</v>
      </c>
      <c r="H157" s="55">
        <v>957.85</v>
      </c>
      <c r="I157" s="56" t="s">
        <v>313</v>
      </c>
      <c r="J157" s="57">
        <f t="shared" si="6"/>
        <v>210727</v>
      </c>
      <c r="K157" s="58">
        <f t="shared" si="7"/>
        <v>11913</v>
      </c>
      <c r="L157" s="7">
        <f t="shared" si="8"/>
        <v>222640</v>
      </c>
      <c r="M157" s="7">
        <v>0</v>
      </c>
    </row>
    <row r="158" spans="2:13">
      <c r="B158" s="5" t="s">
        <v>314</v>
      </c>
      <c r="C158" s="54" t="s">
        <v>98</v>
      </c>
      <c r="D158" s="54">
        <v>96358</v>
      </c>
      <c r="E158" s="6" t="s">
        <v>315</v>
      </c>
      <c r="F158" s="54" t="s">
        <v>52</v>
      </c>
      <c r="G158" s="5">
        <v>66</v>
      </c>
      <c r="H158" s="55">
        <v>94.15</v>
      </c>
      <c r="I158" s="56" t="s">
        <v>302</v>
      </c>
      <c r="J158" s="57">
        <f t="shared" si="6"/>
        <v>6213.9000000000005</v>
      </c>
      <c r="K158" s="58">
        <f t="shared" si="7"/>
        <v>741.84</v>
      </c>
      <c r="L158" s="7">
        <f t="shared" si="8"/>
        <v>6955.7400000000007</v>
      </c>
      <c r="M158" s="7">
        <v>0</v>
      </c>
    </row>
    <row r="159" spans="2:13">
      <c r="B159" s="5" t="s">
        <v>316</v>
      </c>
      <c r="C159" s="54" t="s">
        <v>27</v>
      </c>
      <c r="D159" s="54" t="s">
        <v>27</v>
      </c>
      <c r="E159" s="6" t="s">
        <v>217</v>
      </c>
      <c r="F159" s="54" t="s">
        <v>29</v>
      </c>
      <c r="G159" s="5"/>
      <c r="H159" s="55" t="s">
        <v>30</v>
      </c>
      <c r="I159" s="56" t="s">
        <v>30</v>
      </c>
      <c r="J159" s="57"/>
      <c r="K159" s="58"/>
      <c r="L159" s="7"/>
      <c r="M159" s="7">
        <v>0</v>
      </c>
    </row>
    <row r="160" spans="2:13" ht="84">
      <c r="B160" s="5" t="s">
        <v>317</v>
      </c>
      <c r="C160" s="54" t="s">
        <v>98</v>
      </c>
      <c r="D160" s="54">
        <v>96358</v>
      </c>
      <c r="E160" s="6" t="s">
        <v>301</v>
      </c>
      <c r="F160" s="54" t="s">
        <v>52</v>
      </c>
      <c r="G160" s="5">
        <v>320</v>
      </c>
      <c r="H160" s="55">
        <v>94.15</v>
      </c>
      <c r="I160" s="56" t="s">
        <v>302</v>
      </c>
      <c r="J160" s="57">
        <f t="shared" si="6"/>
        <v>30128</v>
      </c>
      <c r="K160" s="58">
        <f t="shared" si="7"/>
        <v>3596.8</v>
      </c>
      <c r="L160" s="7">
        <f t="shared" si="8"/>
        <v>33724.800000000003</v>
      </c>
      <c r="M160" s="7">
        <v>0</v>
      </c>
    </row>
    <row r="161" spans="2:13" ht="42">
      <c r="B161" s="5" t="s">
        <v>318</v>
      </c>
      <c r="C161" s="54" t="s">
        <v>98</v>
      </c>
      <c r="D161" s="54">
        <v>96358</v>
      </c>
      <c r="E161" s="6" t="s">
        <v>304</v>
      </c>
      <c r="F161" s="54" t="s">
        <v>52</v>
      </c>
      <c r="G161" s="5">
        <v>20</v>
      </c>
      <c r="H161" s="55">
        <v>94.15</v>
      </c>
      <c r="I161" s="56" t="s">
        <v>302</v>
      </c>
      <c r="J161" s="57">
        <f t="shared" si="6"/>
        <v>1883</v>
      </c>
      <c r="K161" s="58">
        <f t="shared" si="7"/>
        <v>224.8</v>
      </c>
      <c r="L161" s="7">
        <f t="shared" si="8"/>
        <v>2107.8000000000002</v>
      </c>
      <c r="M161" s="7">
        <v>0</v>
      </c>
    </row>
    <row r="162" spans="2:13" ht="70">
      <c r="B162" s="5" t="s">
        <v>319</v>
      </c>
      <c r="C162" s="54" t="s">
        <v>98</v>
      </c>
      <c r="D162" s="54">
        <v>103323</v>
      </c>
      <c r="E162" s="6" t="s">
        <v>306</v>
      </c>
      <c r="F162" s="54" t="s">
        <v>52</v>
      </c>
      <c r="G162" s="5">
        <v>144</v>
      </c>
      <c r="H162" s="55">
        <v>43.620000000000005</v>
      </c>
      <c r="I162" s="56" t="s">
        <v>307</v>
      </c>
      <c r="J162" s="57">
        <f t="shared" si="6"/>
        <v>6281.2800000000007</v>
      </c>
      <c r="K162" s="58">
        <f t="shared" si="7"/>
        <v>2469.6</v>
      </c>
      <c r="L162" s="7">
        <f t="shared" si="8"/>
        <v>8750.880000000001</v>
      </c>
      <c r="M162" s="7">
        <v>0</v>
      </c>
    </row>
    <row r="163" spans="2:13" ht="56">
      <c r="B163" s="5" t="s">
        <v>320</v>
      </c>
      <c r="C163" s="54" t="s">
        <v>98</v>
      </c>
      <c r="D163" s="54">
        <v>102253</v>
      </c>
      <c r="E163" s="6" t="s">
        <v>309</v>
      </c>
      <c r="F163" s="54" t="s">
        <v>52</v>
      </c>
      <c r="G163" s="5">
        <v>16</v>
      </c>
      <c r="H163" s="55">
        <v>901.59999999999991</v>
      </c>
      <c r="I163" s="56" t="s">
        <v>310</v>
      </c>
      <c r="J163" s="57">
        <f t="shared" si="6"/>
        <v>14425.599999999999</v>
      </c>
      <c r="K163" s="58">
        <f t="shared" si="7"/>
        <v>1069.28</v>
      </c>
      <c r="L163" s="7">
        <f t="shared" si="8"/>
        <v>15494.88</v>
      </c>
      <c r="M163" s="7">
        <v>0</v>
      </c>
    </row>
    <row r="164" spans="2:13" ht="28">
      <c r="B164" s="5" t="s">
        <v>321</v>
      </c>
      <c r="C164" s="54" t="s">
        <v>98</v>
      </c>
      <c r="D164" s="54">
        <v>102176</v>
      </c>
      <c r="E164" s="6" t="s">
        <v>1286</v>
      </c>
      <c r="F164" s="54" t="s">
        <v>52</v>
      </c>
      <c r="G164" s="5">
        <v>220</v>
      </c>
      <c r="H164" s="55">
        <v>957.85</v>
      </c>
      <c r="I164" s="56" t="s">
        <v>313</v>
      </c>
      <c r="J164" s="57">
        <f t="shared" si="6"/>
        <v>210727</v>
      </c>
      <c r="K164" s="58">
        <f t="shared" si="7"/>
        <v>11913</v>
      </c>
      <c r="L164" s="7">
        <f t="shared" si="8"/>
        <v>222640</v>
      </c>
      <c r="M164" s="7">
        <v>0</v>
      </c>
    </row>
    <row r="165" spans="2:13" ht="28">
      <c r="B165" s="5" t="s">
        <v>322</v>
      </c>
      <c r="C165" s="54" t="s">
        <v>98</v>
      </c>
      <c r="D165" s="54">
        <v>102235</v>
      </c>
      <c r="E165" s="6" t="s">
        <v>1287</v>
      </c>
      <c r="F165" s="54" t="s">
        <v>52</v>
      </c>
      <c r="G165" s="5">
        <v>240</v>
      </c>
      <c r="H165" s="55">
        <v>535.80999999999995</v>
      </c>
      <c r="I165" s="56" t="s">
        <v>323</v>
      </c>
      <c r="J165" s="57">
        <f t="shared" si="6"/>
        <v>128594.4</v>
      </c>
      <c r="K165" s="58">
        <f t="shared" si="7"/>
        <v>12110.4</v>
      </c>
      <c r="L165" s="7">
        <f t="shared" si="8"/>
        <v>140704.79999999999</v>
      </c>
      <c r="M165" s="7">
        <v>0</v>
      </c>
    </row>
    <row r="166" spans="2:13" ht="28">
      <c r="B166" s="5" t="s">
        <v>324</v>
      </c>
      <c r="C166" s="54" t="s">
        <v>141</v>
      </c>
      <c r="D166" s="54" t="s">
        <v>325</v>
      </c>
      <c r="E166" s="6" t="s">
        <v>615</v>
      </c>
      <c r="F166" s="54" t="s">
        <v>326</v>
      </c>
      <c r="G166" s="5">
        <v>80</v>
      </c>
      <c r="H166" s="55">
        <v>1128.1500000000001</v>
      </c>
      <c r="I166" s="56">
        <v>52.62</v>
      </c>
      <c r="J166" s="57">
        <f t="shared" si="6"/>
        <v>90252</v>
      </c>
      <c r="K166" s="58">
        <f t="shared" si="7"/>
        <v>4209.5999999999995</v>
      </c>
      <c r="L166" s="7">
        <f t="shared" si="8"/>
        <v>94461.6</v>
      </c>
      <c r="M166" s="7">
        <v>0</v>
      </c>
    </row>
    <row r="167" spans="2:13" ht="42">
      <c r="B167" s="5" t="s">
        <v>327</v>
      </c>
      <c r="C167" s="54" t="s">
        <v>98</v>
      </c>
      <c r="D167" s="54">
        <v>102235</v>
      </c>
      <c r="E167" s="6" t="s">
        <v>328</v>
      </c>
      <c r="F167" s="54" t="s">
        <v>52</v>
      </c>
      <c r="G167" s="5">
        <v>80.399999999999991</v>
      </c>
      <c r="H167" s="55">
        <v>535.80999999999995</v>
      </c>
      <c r="I167" s="56" t="s">
        <v>323</v>
      </c>
      <c r="J167" s="57">
        <f t="shared" si="6"/>
        <v>43079.123999999989</v>
      </c>
      <c r="K167" s="58">
        <f t="shared" si="7"/>
        <v>4056.9839999999995</v>
      </c>
      <c r="L167" s="7">
        <f t="shared" si="8"/>
        <v>47136.107999999986</v>
      </c>
      <c r="M167" s="7">
        <v>0</v>
      </c>
    </row>
    <row r="168" spans="2:13">
      <c r="B168" s="5" t="s">
        <v>329</v>
      </c>
      <c r="C168" s="54" t="s">
        <v>27</v>
      </c>
      <c r="D168" s="54" t="s">
        <v>27</v>
      </c>
      <c r="E168" s="6" t="s">
        <v>261</v>
      </c>
      <c r="F168" s="54" t="s">
        <v>29</v>
      </c>
      <c r="G168" s="5"/>
      <c r="H168" s="55" t="s">
        <v>30</v>
      </c>
      <c r="I168" s="56" t="s">
        <v>30</v>
      </c>
      <c r="J168" s="57"/>
      <c r="K168" s="58"/>
      <c r="L168" s="7"/>
      <c r="M168" s="7">
        <v>0</v>
      </c>
    </row>
    <row r="169" spans="2:13" ht="84">
      <c r="B169" s="5" t="s">
        <v>330</v>
      </c>
      <c r="C169" s="54" t="s">
        <v>98</v>
      </c>
      <c r="D169" s="54">
        <v>96358</v>
      </c>
      <c r="E169" s="6" t="s">
        <v>301</v>
      </c>
      <c r="F169" s="54" t="s">
        <v>52</v>
      </c>
      <c r="G169" s="5">
        <v>435</v>
      </c>
      <c r="H169" s="55">
        <v>94.15</v>
      </c>
      <c r="I169" s="56" t="s">
        <v>302</v>
      </c>
      <c r="J169" s="57">
        <f t="shared" si="6"/>
        <v>40955.25</v>
      </c>
      <c r="K169" s="58">
        <f t="shared" si="7"/>
        <v>4889.4000000000005</v>
      </c>
      <c r="L169" s="7">
        <f t="shared" si="8"/>
        <v>45844.65</v>
      </c>
      <c r="M169" s="7">
        <v>0</v>
      </c>
    </row>
    <row r="170" spans="2:13" ht="42">
      <c r="B170" s="5" t="s">
        <v>331</v>
      </c>
      <c r="C170" s="54" t="s">
        <v>98</v>
      </c>
      <c r="D170" s="54">
        <v>96358</v>
      </c>
      <c r="E170" s="6" t="s">
        <v>304</v>
      </c>
      <c r="F170" s="54" t="s">
        <v>52</v>
      </c>
      <c r="G170" s="5">
        <v>20</v>
      </c>
      <c r="H170" s="55">
        <v>94.15</v>
      </c>
      <c r="I170" s="56" t="s">
        <v>302</v>
      </c>
      <c r="J170" s="57">
        <f t="shared" si="6"/>
        <v>1883</v>
      </c>
      <c r="K170" s="58">
        <f t="shared" si="7"/>
        <v>224.8</v>
      </c>
      <c r="L170" s="7">
        <f t="shared" si="8"/>
        <v>2107.8000000000002</v>
      </c>
      <c r="M170" s="7">
        <v>0</v>
      </c>
    </row>
    <row r="171" spans="2:13" ht="70">
      <c r="B171" s="5" t="s">
        <v>332</v>
      </c>
      <c r="C171" s="54" t="s">
        <v>98</v>
      </c>
      <c r="D171" s="54">
        <v>103323</v>
      </c>
      <c r="E171" s="6" t="s">
        <v>306</v>
      </c>
      <c r="F171" s="54" t="s">
        <v>52</v>
      </c>
      <c r="G171" s="5">
        <v>150</v>
      </c>
      <c r="H171" s="55">
        <v>43.620000000000005</v>
      </c>
      <c r="I171" s="56" t="s">
        <v>307</v>
      </c>
      <c r="J171" s="57">
        <f t="shared" si="6"/>
        <v>6543.0000000000009</v>
      </c>
      <c r="K171" s="58">
        <f t="shared" si="7"/>
        <v>2572.5</v>
      </c>
      <c r="L171" s="7">
        <f t="shared" si="8"/>
        <v>9115.5</v>
      </c>
      <c r="M171" s="7">
        <v>0</v>
      </c>
    </row>
    <row r="172" spans="2:13" ht="56">
      <c r="B172" s="5" t="s">
        <v>333</v>
      </c>
      <c r="C172" s="54" t="s">
        <v>98</v>
      </c>
      <c r="D172" s="54">
        <v>102253</v>
      </c>
      <c r="E172" s="6" t="s">
        <v>309</v>
      </c>
      <c r="F172" s="54" t="s">
        <v>52</v>
      </c>
      <c r="G172" s="5">
        <v>16</v>
      </c>
      <c r="H172" s="55">
        <v>901.59999999999991</v>
      </c>
      <c r="I172" s="56" t="s">
        <v>310</v>
      </c>
      <c r="J172" s="57">
        <f t="shared" si="6"/>
        <v>14425.599999999999</v>
      </c>
      <c r="K172" s="58">
        <f t="shared" si="7"/>
        <v>1069.28</v>
      </c>
      <c r="L172" s="7">
        <f t="shared" si="8"/>
        <v>15494.88</v>
      </c>
      <c r="M172" s="7">
        <v>0</v>
      </c>
    </row>
    <row r="173" spans="2:13" ht="28">
      <c r="B173" s="5" t="s">
        <v>334</v>
      </c>
      <c r="C173" s="54" t="s">
        <v>98</v>
      </c>
      <c r="D173" s="54">
        <v>102181</v>
      </c>
      <c r="E173" s="6" t="s">
        <v>335</v>
      </c>
      <c r="F173" s="54" t="s">
        <v>52</v>
      </c>
      <c r="G173" s="5">
        <v>100</v>
      </c>
      <c r="H173" s="55">
        <v>567.61</v>
      </c>
      <c r="I173" s="56" t="s">
        <v>336</v>
      </c>
      <c r="J173" s="57">
        <f t="shared" si="6"/>
        <v>56761</v>
      </c>
      <c r="K173" s="58">
        <f t="shared" si="7"/>
        <v>4608</v>
      </c>
      <c r="L173" s="7">
        <f t="shared" si="8"/>
        <v>61369</v>
      </c>
      <c r="M173" s="7">
        <v>0</v>
      </c>
    </row>
    <row r="174" spans="2:13" ht="28">
      <c r="B174" s="5" t="s">
        <v>337</v>
      </c>
      <c r="C174" s="54" t="s">
        <v>98</v>
      </c>
      <c r="D174" s="54">
        <v>102176</v>
      </c>
      <c r="E174" s="6" t="s">
        <v>1286</v>
      </c>
      <c r="F174" s="54" t="s">
        <v>52</v>
      </c>
      <c r="G174" s="5">
        <v>220</v>
      </c>
      <c r="H174" s="55">
        <v>957.85</v>
      </c>
      <c r="I174" s="56" t="s">
        <v>313</v>
      </c>
      <c r="J174" s="57">
        <f t="shared" si="6"/>
        <v>210727</v>
      </c>
      <c r="K174" s="58">
        <f t="shared" si="7"/>
        <v>11913</v>
      </c>
      <c r="L174" s="7">
        <f t="shared" si="8"/>
        <v>222640</v>
      </c>
      <c r="M174" s="7">
        <v>0</v>
      </c>
    </row>
    <row r="175" spans="2:13">
      <c r="B175" s="5" t="s">
        <v>338</v>
      </c>
      <c r="C175" s="54" t="s">
        <v>98</v>
      </c>
      <c r="D175" s="54">
        <v>96358</v>
      </c>
      <c r="E175" s="6" t="s">
        <v>315</v>
      </c>
      <c r="F175" s="54" t="s">
        <v>52</v>
      </c>
      <c r="G175" s="5">
        <v>96</v>
      </c>
      <c r="H175" s="55">
        <v>94.15</v>
      </c>
      <c r="I175" s="56" t="s">
        <v>302</v>
      </c>
      <c r="J175" s="57">
        <f t="shared" si="6"/>
        <v>9038.4000000000015</v>
      </c>
      <c r="K175" s="58">
        <f t="shared" si="7"/>
        <v>1079.04</v>
      </c>
      <c r="L175" s="7">
        <f t="shared" si="8"/>
        <v>10117.440000000002</v>
      </c>
      <c r="M175" s="7">
        <v>0</v>
      </c>
    </row>
    <row r="176" spans="2:13" ht="42">
      <c r="B176" s="5" t="s">
        <v>339</v>
      </c>
      <c r="C176" s="54" t="s">
        <v>98</v>
      </c>
      <c r="D176" s="54">
        <v>102235</v>
      </c>
      <c r="E176" s="6" t="s">
        <v>328</v>
      </c>
      <c r="F176" s="54" t="s">
        <v>52</v>
      </c>
      <c r="G176" s="5">
        <v>56.4</v>
      </c>
      <c r="H176" s="55">
        <v>535.80999999999995</v>
      </c>
      <c r="I176" s="56" t="s">
        <v>323</v>
      </c>
      <c r="J176" s="57">
        <f t="shared" si="6"/>
        <v>30219.683999999997</v>
      </c>
      <c r="K176" s="58">
        <f t="shared" si="7"/>
        <v>2845.944</v>
      </c>
      <c r="L176" s="7">
        <f t="shared" si="8"/>
        <v>33065.627999999997</v>
      </c>
      <c r="M176" s="7">
        <v>0</v>
      </c>
    </row>
    <row r="177" spans="2:13">
      <c r="B177" s="5" t="s">
        <v>340</v>
      </c>
      <c r="C177" s="54" t="s">
        <v>27</v>
      </c>
      <c r="D177" s="54" t="s">
        <v>27</v>
      </c>
      <c r="E177" s="6" t="s">
        <v>341</v>
      </c>
      <c r="F177" s="54" t="s">
        <v>29</v>
      </c>
      <c r="G177" s="5"/>
      <c r="H177" s="55" t="s">
        <v>30</v>
      </c>
      <c r="I177" s="56" t="s">
        <v>30</v>
      </c>
      <c r="J177" s="57"/>
      <c r="K177" s="58"/>
      <c r="L177" s="7"/>
      <c r="M177" s="7">
        <f>SUM(L179:L189)</f>
        <v>108334.79999999999</v>
      </c>
    </row>
    <row r="178" spans="2:13">
      <c r="B178" s="5" t="s">
        <v>342</v>
      </c>
      <c r="C178" s="54" t="s">
        <v>27</v>
      </c>
      <c r="D178" s="54" t="s">
        <v>27</v>
      </c>
      <c r="E178" s="6" t="s">
        <v>114</v>
      </c>
      <c r="F178" s="54" t="s">
        <v>29</v>
      </c>
      <c r="G178" s="5"/>
      <c r="H178" s="55" t="s">
        <v>30</v>
      </c>
      <c r="I178" s="56" t="s">
        <v>30</v>
      </c>
      <c r="J178" s="57"/>
      <c r="K178" s="58"/>
      <c r="L178" s="7"/>
      <c r="M178" s="7"/>
    </row>
    <row r="179" spans="2:13" ht="42">
      <c r="B179" s="5" t="s">
        <v>343</v>
      </c>
      <c r="C179" s="54" t="s">
        <v>98</v>
      </c>
      <c r="D179" s="54">
        <v>87530</v>
      </c>
      <c r="E179" s="6" t="s">
        <v>344</v>
      </c>
      <c r="F179" s="54" t="s">
        <v>52</v>
      </c>
      <c r="G179" s="5">
        <v>168</v>
      </c>
      <c r="H179" s="55">
        <v>28.14</v>
      </c>
      <c r="I179" s="56" t="s">
        <v>345</v>
      </c>
      <c r="J179" s="57">
        <f t="shared" si="6"/>
        <v>4727.5200000000004</v>
      </c>
      <c r="K179" s="58">
        <f t="shared" si="7"/>
        <v>2886.24</v>
      </c>
      <c r="L179" s="7">
        <f t="shared" si="8"/>
        <v>7613.76</v>
      </c>
      <c r="M179" s="7">
        <v>0</v>
      </c>
    </row>
    <row r="180" spans="2:13" ht="56">
      <c r="B180" s="5" t="s">
        <v>346</v>
      </c>
      <c r="C180" s="54" t="s">
        <v>98</v>
      </c>
      <c r="D180" s="54">
        <v>87265</v>
      </c>
      <c r="E180" s="6" t="s">
        <v>347</v>
      </c>
      <c r="F180" s="54" t="s">
        <v>52</v>
      </c>
      <c r="G180" s="5">
        <v>84</v>
      </c>
      <c r="H180" s="55">
        <v>54.239999999999995</v>
      </c>
      <c r="I180" s="56" t="s">
        <v>348</v>
      </c>
      <c r="J180" s="57">
        <f t="shared" si="6"/>
        <v>4556.16</v>
      </c>
      <c r="K180" s="58">
        <f t="shared" si="7"/>
        <v>1176</v>
      </c>
      <c r="L180" s="7">
        <f t="shared" si="8"/>
        <v>5732.16</v>
      </c>
      <c r="M180" s="7">
        <v>0</v>
      </c>
    </row>
    <row r="181" spans="2:13" ht="42">
      <c r="B181" s="5" t="s">
        <v>349</v>
      </c>
      <c r="C181" s="54" t="s">
        <v>98</v>
      </c>
      <c r="D181" s="54">
        <v>87777</v>
      </c>
      <c r="E181" s="6" t="s">
        <v>350</v>
      </c>
      <c r="F181" s="54" t="s">
        <v>52</v>
      </c>
      <c r="G181" s="5">
        <v>168</v>
      </c>
      <c r="H181" s="55">
        <v>36.32</v>
      </c>
      <c r="I181" s="56" t="s">
        <v>351</v>
      </c>
      <c r="J181" s="57">
        <f t="shared" si="6"/>
        <v>6101.76</v>
      </c>
      <c r="K181" s="58">
        <f t="shared" si="7"/>
        <v>4626.72</v>
      </c>
      <c r="L181" s="7">
        <f t="shared" si="8"/>
        <v>10728.48</v>
      </c>
      <c r="M181" s="7">
        <v>0</v>
      </c>
    </row>
    <row r="182" spans="2:13">
      <c r="B182" s="5" t="s">
        <v>352</v>
      </c>
      <c r="C182" s="54" t="s">
        <v>27</v>
      </c>
      <c r="D182" s="54" t="s">
        <v>27</v>
      </c>
      <c r="E182" s="6" t="s">
        <v>217</v>
      </c>
      <c r="F182" s="54" t="s">
        <v>29</v>
      </c>
      <c r="G182" s="5"/>
      <c r="H182" s="55" t="s">
        <v>30</v>
      </c>
      <c r="I182" s="56" t="s">
        <v>30</v>
      </c>
      <c r="J182" s="57"/>
      <c r="K182" s="58"/>
      <c r="L182" s="7"/>
      <c r="M182" s="7">
        <v>0</v>
      </c>
    </row>
    <row r="183" spans="2:13" ht="42">
      <c r="B183" s="5" t="s">
        <v>353</v>
      </c>
      <c r="C183" s="54" t="s">
        <v>98</v>
      </c>
      <c r="D183" s="54">
        <v>87530</v>
      </c>
      <c r="E183" s="6" t="s">
        <v>344</v>
      </c>
      <c r="F183" s="54" t="s">
        <v>52</v>
      </c>
      <c r="G183" s="5">
        <v>288</v>
      </c>
      <c r="H183" s="55">
        <v>28.14</v>
      </c>
      <c r="I183" s="56" t="s">
        <v>345</v>
      </c>
      <c r="J183" s="57">
        <f t="shared" si="6"/>
        <v>8104.32</v>
      </c>
      <c r="K183" s="58">
        <f t="shared" si="7"/>
        <v>4947.84</v>
      </c>
      <c r="L183" s="7">
        <f t="shared" si="8"/>
        <v>13052.16</v>
      </c>
      <c r="M183" s="7">
        <v>0</v>
      </c>
    </row>
    <row r="184" spans="2:13" ht="56">
      <c r="B184" s="5" t="s">
        <v>354</v>
      </c>
      <c r="C184" s="54" t="s">
        <v>98</v>
      </c>
      <c r="D184" s="54">
        <v>87265</v>
      </c>
      <c r="E184" s="6" t="s">
        <v>347</v>
      </c>
      <c r="F184" s="54" t="s">
        <v>52</v>
      </c>
      <c r="G184" s="5">
        <v>144</v>
      </c>
      <c r="H184" s="55">
        <v>54.239999999999995</v>
      </c>
      <c r="I184" s="56" t="s">
        <v>348</v>
      </c>
      <c r="J184" s="57">
        <f t="shared" si="6"/>
        <v>7810.5599999999995</v>
      </c>
      <c r="K184" s="58">
        <f t="shared" si="7"/>
        <v>2016</v>
      </c>
      <c r="L184" s="7">
        <f t="shared" si="8"/>
        <v>9826.56</v>
      </c>
      <c r="M184" s="7">
        <v>0</v>
      </c>
    </row>
    <row r="185" spans="2:13" ht="42">
      <c r="B185" s="5" t="s">
        <v>355</v>
      </c>
      <c r="C185" s="54" t="s">
        <v>98</v>
      </c>
      <c r="D185" s="54">
        <v>87777</v>
      </c>
      <c r="E185" s="6" t="s">
        <v>350</v>
      </c>
      <c r="F185" s="54" t="s">
        <v>52</v>
      </c>
      <c r="G185" s="5">
        <v>288</v>
      </c>
      <c r="H185" s="55">
        <v>36.32</v>
      </c>
      <c r="I185" s="56" t="s">
        <v>351</v>
      </c>
      <c r="J185" s="57">
        <f t="shared" si="6"/>
        <v>10460.16</v>
      </c>
      <c r="K185" s="58">
        <f t="shared" si="7"/>
        <v>7931.5199999999995</v>
      </c>
      <c r="L185" s="7">
        <f t="shared" si="8"/>
        <v>18391.68</v>
      </c>
      <c r="M185" s="7">
        <v>0</v>
      </c>
    </row>
    <row r="186" spans="2:13">
      <c r="B186" s="5" t="s">
        <v>356</v>
      </c>
      <c r="C186" s="54" t="s">
        <v>27</v>
      </c>
      <c r="D186" s="54" t="s">
        <v>27</v>
      </c>
      <c r="E186" s="6" t="s">
        <v>261</v>
      </c>
      <c r="F186" s="54" t="s">
        <v>29</v>
      </c>
      <c r="G186" s="5"/>
      <c r="H186" s="55" t="s">
        <v>30</v>
      </c>
      <c r="I186" s="56" t="s">
        <v>30</v>
      </c>
      <c r="J186" s="57"/>
      <c r="K186" s="58"/>
      <c r="L186" s="7"/>
      <c r="M186" s="7">
        <v>0</v>
      </c>
    </row>
    <row r="187" spans="2:13" ht="42">
      <c r="B187" s="5" t="s">
        <v>357</v>
      </c>
      <c r="C187" s="54" t="s">
        <v>98</v>
      </c>
      <c r="D187" s="54">
        <v>87530</v>
      </c>
      <c r="E187" s="6" t="s">
        <v>344</v>
      </c>
      <c r="F187" s="54" t="s">
        <v>52</v>
      </c>
      <c r="G187" s="5">
        <v>300</v>
      </c>
      <c r="H187" s="55">
        <v>28.14</v>
      </c>
      <c r="I187" s="56" t="s">
        <v>345</v>
      </c>
      <c r="J187" s="57">
        <f t="shared" si="6"/>
        <v>8442</v>
      </c>
      <c r="K187" s="58">
        <f t="shared" si="7"/>
        <v>5154</v>
      </c>
      <c r="L187" s="7">
        <f t="shared" si="8"/>
        <v>13596</v>
      </c>
      <c r="M187" s="7">
        <v>0</v>
      </c>
    </row>
    <row r="188" spans="2:13" ht="56">
      <c r="B188" s="5" t="s">
        <v>358</v>
      </c>
      <c r="C188" s="54" t="s">
        <v>98</v>
      </c>
      <c r="D188" s="54">
        <v>87265</v>
      </c>
      <c r="E188" s="6" t="s">
        <v>347</v>
      </c>
      <c r="F188" s="54" t="s">
        <v>52</v>
      </c>
      <c r="G188" s="5">
        <v>150</v>
      </c>
      <c r="H188" s="55">
        <v>54.239999999999995</v>
      </c>
      <c r="I188" s="56" t="s">
        <v>348</v>
      </c>
      <c r="J188" s="57">
        <f t="shared" si="6"/>
        <v>8135.9999999999991</v>
      </c>
      <c r="K188" s="58">
        <f t="shared" si="7"/>
        <v>2100</v>
      </c>
      <c r="L188" s="7">
        <f t="shared" si="8"/>
        <v>10236</v>
      </c>
      <c r="M188" s="7">
        <v>0</v>
      </c>
    </row>
    <row r="189" spans="2:13" ht="42">
      <c r="B189" s="5" t="s">
        <v>359</v>
      </c>
      <c r="C189" s="54" t="s">
        <v>98</v>
      </c>
      <c r="D189" s="54">
        <v>87777</v>
      </c>
      <c r="E189" s="6" t="s">
        <v>350</v>
      </c>
      <c r="F189" s="54" t="s">
        <v>52</v>
      </c>
      <c r="G189" s="5">
        <v>300</v>
      </c>
      <c r="H189" s="55">
        <v>36.32</v>
      </c>
      <c r="I189" s="56" t="s">
        <v>351</v>
      </c>
      <c r="J189" s="57">
        <f t="shared" si="6"/>
        <v>10896</v>
      </c>
      <c r="K189" s="58">
        <f t="shared" si="7"/>
        <v>8262</v>
      </c>
      <c r="L189" s="7">
        <f t="shared" si="8"/>
        <v>19158</v>
      </c>
      <c r="M189" s="7">
        <v>0</v>
      </c>
    </row>
    <row r="190" spans="2:13">
      <c r="B190" s="5" t="s">
        <v>360</v>
      </c>
      <c r="C190" s="54" t="s">
        <v>27</v>
      </c>
      <c r="D190" s="54" t="s">
        <v>27</v>
      </c>
      <c r="E190" s="6" t="s">
        <v>361</v>
      </c>
      <c r="F190" s="54" t="s">
        <v>29</v>
      </c>
      <c r="G190" s="5"/>
      <c r="H190" s="55" t="s">
        <v>30</v>
      </c>
      <c r="I190" s="56" t="s">
        <v>30</v>
      </c>
      <c r="J190" s="57"/>
      <c r="K190" s="58"/>
      <c r="L190" s="7"/>
      <c r="M190" s="7">
        <f>SUM(L192:L225)</f>
        <v>1568560.9920000001</v>
      </c>
    </row>
    <row r="191" spans="2:13">
      <c r="B191" s="5" t="s">
        <v>362</v>
      </c>
      <c r="C191" s="54" t="s">
        <v>27</v>
      </c>
      <c r="D191" s="54" t="s">
        <v>27</v>
      </c>
      <c r="E191" s="6" t="s">
        <v>114</v>
      </c>
      <c r="F191" s="54" t="s">
        <v>29</v>
      </c>
      <c r="G191" s="5"/>
      <c r="H191" s="55" t="s">
        <v>30</v>
      </c>
      <c r="I191" s="56" t="s">
        <v>30</v>
      </c>
      <c r="J191" s="57"/>
      <c r="K191" s="58"/>
      <c r="L191" s="7"/>
      <c r="M191" s="7"/>
    </row>
    <row r="192" spans="2:13" ht="28">
      <c r="B192" s="5" t="s">
        <v>363</v>
      </c>
      <c r="C192" s="54" t="s">
        <v>98</v>
      </c>
      <c r="D192" s="54">
        <v>87632</v>
      </c>
      <c r="E192" s="6" t="s">
        <v>364</v>
      </c>
      <c r="F192" s="54" t="s">
        <v>52</v>
      </c>
      <c r="G192" s="5">
        <v>1530</v>
      </c>
      <c r="H192" s="55">
        <v>37.36</v>
      </c>
      <c r="I192" s="56" t="s">
        <v>365</v>
      </c>
      <c r="J192" s="57">
        <f t="shared" si="6"/>
        <v>57160.799999999996</v>
      </c>
      <c r="K192" s="58">
        <f t="shared" si="7"/>
        <v>20043</v>
      </c>
      <c r="L192" s="7">
        <f t="shared" si="8"/>
        <v>77203.799999999988</v>
      </c>
      <c r="M192" s="7">
        <v>0</v>
      </c>
    </row>
    <row r="193" spans="2:13" ht="196">
      <c r="B193" s="5" t="s">
        <v>366</v>
      </c>
      <c r="C193" s="54" t="s">
        <v>98</v>
      </c>
      <c r="D193" s="54">
        <v>87263</v>
      </c>
      <c r="E193" s="6" t="s">
        <v>367</v>
      </c>
      <c r="F193" s="54" t="s">
        <v>52</v>
      </c>
      <c r="G193" s="5">
        <v>910</v>
      </c>
      <c r="H193" s="55">
        <v>162.32</v>
      </c>
      <c r="I193" s="56" t="s">
        <v>368</v>
      </c>
      <c r="J193" s="57">
        <f t="shared" si="6"/>
        <v>147711.19999999998</v>
      </c>
      <c r="K193" s="58">
        <f t="shared" si="7"/>
        <v>11202.1</v>
      </c>
      <c r="L193" s="7">
        <f t="shared" si="8"/>
        <v>158913.29999999999</v>
      </c>
      <c r="M193" s="7">
        <v>0</v>
      </c>
    </row>
    <row r="194" spans="2:13">
      <c r="B194" s="5" t="s">
        <v>369</v>
      </c>
      <c r="C194" s="54" t="s">
        <v>98</v>
      </c>
      <c r="D194" s="54">
        <v>101746</v>
      </c>
      <c r="E194" s="6" t="s">
        <v>370</v>
      </c>
      <c r="F194" s="54" t="s">
        <v>52</v>
      </c>
      <c r="G194" s="5">
        <v>620</v>
      </c>
      <c r="H194" s="55">
        <v>381.86</v>
      </c>
      <c r="I194" s="56" t="s">
        <v>371</v>
      </c>
      <c r="J194" s="57">
        <f t="shared" si="6"/>
        <v>236753.2</v>
      </c>
      <c r="K194" s="58">
        <f t="shared" si="7"/>
        <v>7148.5999999999995</v>
      </c>
      <c r="L194" s="7">
        <f t="shared" si="8"/>
        <v>243901.80000000002</v>
      </c>
      <c r="M194" s="7">
        <v>0</v>
      </c>
    </row>
    <row r="195" spans="2:13" ht="70">
      <c r="B195" s="5" t="s">
        <v>372</v>
      </c>
      <c r="C195" s="54" t="s">
        <v>32</v>
      </c>
      <c r="D195" s="54" t="s">
        <v>373</v>
      </c>
      <c r="E195" s="6" t="s">
        <v>374</v>
      </c>
      <c r="F195" s="54" t="s">
        <v>52</v>
      </c>
      <c r="G195" s="5">
        <v>620</v>
      </c>
      <c r="H195" s="55">
        <v>20.904900000000001</v>
      </c>
      <c r="I195" s="56">
        <v>21.160499999999999</v>
      </c>
      <c r="J195" s="57">
        <f t="shared" si="6"/>
        <v>12961.038</v>
      </c>
      <c r="K195" s="58">
        <f t="shared" si="7"/>
        <v>13119.51</v>
      </c>
      <c r="L195" s="7">
        <f t="shared" si="8"/>
        <v>26080.548000000003</v>
      </c>
      <c r="M195" s="7">
        <v>0</v>
      </c>
    </row>
    <row r="196" spans="2:13" ht="84">
      <c r="B196" s="5" t="s">
        <v>375</v>
      </c>
      <c r="C196" s="54" t="s">
        <v>98</v>
      </c>
      <c r="D196" s="54">
        <v>101963</v>
      </c>
      <c r="E196" s="6" t="s">
        <v>376</v>
      </c>
      <c r="F196" s="54" t="s">
        <v>52</v>
      </c>
      <c r="G196" s="5">
        <v>65</v>
      </c>
      <c r="H196" s="55">
        <v>168.83</v>
      </c>
      <c r="I196" s="56" t="s">
        <v>377</v>
      </c>
      <c r="J196" s="57">
        <f t="shared" si="6"/>
        <v>10973.95</v>
      </c>
      <c r="K196" s="58">
        <f t="shared" si="7"/>
        <v>1599</v>
      </c>
      <c r="L196" s="7">
        <f t="shared" si="8"/>
        <v>12572.95</v>
      </c>
      <c r="M196" s="7">
        <v>0</v>
      </c>
    </row>
    <row r="197" spans="2:13" ht="42">
      <c r="B197" s="5" t="s">
        <v>378</v>
      </c>
      <c r="C197" s="54" t="s">
        <v>98</v>
      </c>
      <c r="D197" s="54">
        <v>92267</v>
      </c>
      <c r="E197" s="6" t="s">
        <v>1288</v>
      </c>
      <c r="F197" s="54" t="s">
        <v>52</v>
      </c>
      <c r="G197" s="5">
        <v>65</v>
      </c>
      <c r="H197" s="55">
        <v>57.089999999999996</v>
      </c>
      <c r="I197" s="56" t="s">
        <v>379</v>
      </c>
      <c r="J197" s="57">
        <f t="shared" si="6"/>
        <v>3710.85</v>
      </c>
      <c r="K197" s="58">
        <f t="shared" si="7"/>
        <v>45.5</v>
      </c>
      <c r="L197" s="7">
        <f t="shared" si="8"/>
        <v>3756.35</v>
      </c>
      <c r="M197" s="7">
        <v>0</v>
      </c>
    </row>
    <row r="198" spans="2:13" ht="56">
      <c r="B198" s="5" t="s">
        <v>380</v>
      </c>
      <c r="C198" s="54" t="s">
        <v>98</v>
      </c>
      <c r="D198" s="54">
        <v>92768</v>
      </c>
      <c r="E198" s="6" t="s">
        <v>1289</v>
      </c>
      <c r="F198" s="54" t="s">
        <v>381</v>
      </c>
      <c r="G198" s="5">
        <v>520</v>
      </c>
      <c r="H198" s="55">
        <v>10.72</v>
      </c>
      <c r="I198" s="56" t="s">
        <v>382</v>
      </c>
      <c r="J198" s="57">
        <f t="shared" si="6"/>
        <v>5574.4000000000005</v>
      </c>
      <c r="K198" s="58">
        <f t="shared" si="7"/>
        <v>1575.6</v>
      </c>
      <c r="L198" s="7">
        <f t="shared" si="8"/>
        <v>7150</v>
      </c>
      <c r="M198" s="7">
        <v>0</v>
      </c>
    </row>
    <row r="199" spans="2:13" ht="56">
      <c r="B199" s="5" t="s">
        <v>383</v>
      </c>
      <c r="C199" s="54" t="s">
        <v>98</v>
      </c>
      <c r="D199" s="54">
        <v>94965</v>
      </c>
      <c r="E199" s="6" t="s">
        <v>1290</v>
      </c>
      <c r="F199" s="54" t="s">
        <v>104</v>
      </c>
      <c r="G199" s="5">
        <v>13</v>
      </c>
      <c r="H199" s="55">
        <v>623.79</v>
      </c>
      <c r="I199" s="56" t="s">
        <v>384</v>
      </c>
      <c r="J199" s="57">
        <f t="shared" si="6"/>
        <v>8109.2699999999995</v>
      </c>
      <c r="K199" s="58">
        <f t="shared" si="7"/>
        <v>742.30000000000007</v>
      </c>
      <c r="L199" s="7">
        <f t="shared" si="8"/>
        <v>8851.57</v>
      </c>
      <c r="M199" s="7">
        <v>0</v>
      </c>
    </row>
    <row r="200" spans="2:13" ht="28">
      <c r="B200" s="5" t="s">
        <v>385</v>
      </c>
      <c r="C200" s="54" t="s">
        <v>141</v>
      </c>
      <c r="D200" s="54" t="s">
        <v>386</v>
      </c>
      <c r="E200" s="6" t="s">
        <v>387</v>
      </c>
      <c r="F200" s="54" t="s">
        <v>143</v>
      </c>
      <c r="G200" s="5">
        <v>65</v>
      </c>
      <c r="H200" s="55">
        <v>3.65</v>
      </c>
      <c r="I200" s="56">
        <v>11.35</v>
      </c>
      <c r="J200" s="57">
        <f t="shared" si="6"/>
        <v>237.25</v>
      </c>
      <c r="K200" s="58">
        <f t="shared" si="7"/>
        <v>737.75</v>
      </c>
      <c r="L200" s="7">
        <f t="shared" si="8"/>
        <v>975</v>
      </c>
      <c r="M200" s="7">
        <v>0</v>
      </c>
    </row>
    <row r="201" spans="2:13" ht="28">
      <c r="B201" s="5" t="s">
        <v>388</v>
      </c>
      <c r="C201" s="54" t="s">
        <v>141</v>
      </c>
      <c r="D201" s="54" t="s">
        <v>389</v>
      </c>
      <c r="E201" s="6" t="s">
        <v>390</v>
      </c>
      <c r="F201" s="54" t="s">
        <v>143</v>
      </c>
      <c r="G201" s="5">
        <v>65</v>
      </c>
      <c r="H201" s="55">
        <v>0</v>
      </c>
      <c r="I201" s="56">
        <v>4.8499999999999996</v>
      </c>
      <c r="J201" s="57">
        <f t="shared" si="6"/>
        <v>0</v>
      </c>
      <c r="K201" s="58">
        <f t="shared" si="7"/>
        <v>315.25</v>
      </c>
      <c r="L201" s="7">
        <f t="shared" si="8"/>
        <v>315.25</v>
      </c>
      <c r="M201" s="7">
        <v>0</v>
      </c>
    </row>
    <row r="202" spans="2:13" ht="28">
      <c r="B202" s="5" t="s">
        <v>391</v>
      </c>
      <c r="C202" s="54" t="s">
        <v>32</v>
      </c>
      <c r="D202" s="54" t="s">
        <v>392</v>
      </c>
      <c r="E202" s="6" t="s">
        <v>393</v>
      </c>
      <c r="F202" s="54" t="s">
        <v>167</v>
      </c>
      <c r="G202" s="5">
        <v>9</v>
      </c>
      <c r="H202" s="55">
        <v>277.81000000000006</v>
      </c>
      <c r="I202" s="56">
        <v>33.340000000000003</v>
      </c>
      <c r="J202" s="57">
        <f t="shared" si="6"/>
        <v>2500.2900000000004</v>
      </c>
      <c r="K202" s="58">
        <f t="shared" si="7"/>
        <v>300.06000000000006</v>
      </c>
      <c r="L202" s="7">
        <f t="shared" si="8"/>
        <v>2800.3500000000004</v>
      </c>
      <c r="M202" s="7">
        <v>0</v>
      </c>
    </row>
    <row r="203" spans="2:13">
      <c r="B203" s="5" t="s">
        <v>394</v>
      </c>
      <c r="C203" s="54" t="s">
        <v>27</v>
      </c>
      <c r="D203" s="54" t="s">
        <v>27</v>
      </c>
      <c r="E203" s="6" t="s">
        <v>217</v>
      </c>
      <c r="F203" s="54" t="s">
        <v>29</v>
      </c>
      <c r="G203" s="5"/>
      <c r="H203" s="55" t="s">
        <v>30</v>
      </c>
      <c r="I203" s="56" t="s">
        <v>30</v>
      </c>
      <c r="J203" s="57"/>
      <c r="K203" s="58"/>
      <c r="L203" s="7"/>
      <c r="M203" s="7">
        <v>0</v>
      </c>
    </row>
    <row r="204" spans="2:13" ht="70">
      <c r="B204" s="5" t="s">
        <v>395</v>
      </c>
      <c r="C204" s="54" t="s">
        <v>98</v>
      </c>
      <c r="D204" s="54">
        <v>87632</v>
      </c>
      <c r="E204" s="6" t="s">
        <v>1291</v>
      </c>
      <c r="F204" s="54" t="s">
        <v>52</v>
      </c>
      <c r="G204" s="5">
        <v>1670</v>
      </c>
      <c r="H204" s="55">
        <v>37.36</v>
      </c>
      <c r="I204" s="56" t="s">
        <v>365</v>
      </c>
      <c r="J204" s="57">
        <f t="shared" si="6"/>
        <v>62391.199999999997</v>
      </c>
      <c r="K204" s="58">
        <f t="shared" si="7"/>
        <v>21877</v>
      </c>
      <c r="L204" s="7">
        <f t="shared" si="8"/>
        <v>84268.2</v>
      </c>
      <c r="M204" s="7">
        <v>0</v>
      </c>
    </row>
    <row r="205" spans="2:13" ht="196">
      <c r="B205" s="5" t="s">
        <v>396</v>
      </c>
      <c r="C205" s="54" t="s">
        <v>98</v>
      </c>
      <c r="D205" s="54">
        <v>87263</v>
      </c>
      <c r="E205" s="6" t="s">
        <v>367</v>
      </c>
      <c r="F205" s="54" t="s">
        <v>52</v>
      </c>
      <c r="G205" s="5">
        <v>890</v>
      </c>
      <c r="H205" s="55">
        <v>162.32</v>
      </c>
      <c r="I205" s="56" t="s">
        <v>368</v>
      </c>
      <c r="J205" s="57">
        <f t="shared" si="6"/>
        <v>144464.79999999999</v>
      </c>
      <c r="K205" s="58">
        <f t="shared" si="7"/>
        <v>10955.9</v>
      </c>
      <c r="L205" s="7">
        <f t="shared" si="8"/>
        <v>155420.69999999998</v>
      </c>
      <c r="M205" s="7">
        <v>0</v>
      </c>
    </row>
    <row r="206" spans="2:13">
      <c r="B206" s="5" t="s">
        <v>397</v>
      </c>
      <c r="C206" s="54" t="s">
        <v>98</v>
      </c>
      <c r="D206" s="54">
        <v>101746</v>
      </c>
      <c r="E206" s="6" t="s">
        <v>370</v>
      </c>
      <c r="F206" s="54" t="s">
        <v>52</v>
      </c>
      <c r="G206" s="5">
        <v>400</v>
      </c>
      <c r="H206" s="55">
        <v>381.86</v>
      </c>
      <c r="I206" s="56" t="s">
        <v>371</v>
      </c>
      <c r="J206" s="57">
        <f t="shared" si="6"/>
        <v>152744</v>
      </c>
      <c r="K206" s="58">
        <f t="shared" si="7"/>
        <v>4612</v>
      </c>
      <c r="L206" s="7">
        <f t="shared" si="8"/>
        <v>157356</v>
      </c>
      <c r="M206" s="7">
        <v>0</v>
      </c>
    </row>
    <row r="207" spans="2:13" ht="70">
      <c r="B207" s="5" t="s">
        <v>398</v>
      </c>
      <c r="C207" s="54" t="s">
        <v>32</v>
      </c>
      <c r="D207" s="54" t="s">
        <v>373</v>
      </c>
      <c r="E207" s="6" t="s">
        <v>374</v>
      </c>
      <c r="F207" s="54" t="s">
        <v>52</v>
      </c>
      <c r="G207" s="5">
        <v>400</v>
      </c>
      <c r="H207" s="55">
        <v>20.904900000000001</v>
      </c>
      <c r="I207" s="56">
        <v>21.160499999999999</v>
      </c>
      <c r="J207" s="57">
        <f t="shared" si="6"/>
        <v>8361.9600000000009</v>
      </c>
      <c r="K207" s="58">
        <f t="shared" si="7"/>
        <v>8464.1999999999989</v>
      </c>
      <c r="L207" s="7">
        <f t="shared" si="8"/>
        <v>16826.16</v>
      </c>
      <c r="M207" s="7">
        <v>0</v>
      </c>
    </row>
    <row r="208" spans="2:13" ht="84">
      <c r="B208" s="5" t="s">
        <v>399</v>
      </c>
      <c r="C208" s="54" t="s">
        <v>98</v>
      </c>
      <c r="D208" s="54">
        <v>101963</v>
      </c>
      <c r="E208" s="6" t="s">
        <v>376</v>
      </c>
      <c r="F208" s="54" t="s">
        <v>52</v>
      </c>
      <c r="G208" s="5">
        <v>78</v>
      </c>
      <c r="H208" s="55">
        <v>168.83</v>
      </c>
      <c r="I208" s="56" t="s">
        <v>377</v>
      </c>
      <c r="J208" s="57">
        <f t="shared" si="6"/>
        <v>13168.740000000002</v>
      </c>
      <c r="K208" s="58">
        <f t="shared" si="7"/>
        <v>1918.8000000000002</v>
      </c>
      <c r="L208" s="7">
        <f t="shared" si="8"/>
        <v>15087.54</v>
      </c>
      <c r="M208" s="7">
        <v>0</v>
      </c>
    </row>
    <row r="209" spans="2:13" ht="42">
      <c r="B209" s="5" t="s">
        <v>400</v>
      </c>
      <c r="C209" s="54" t="s">
        <v>98</v>
      </c>
      <c r="D209" s="54">
        <v>92267</v>
      </c>
      <c r="E209" s="6" t="s">
        <v>1292</v>
      </c>
      <c r="F209" s="54" t="s">
        <v>52</v>
      </c>
      <c r="G209" s="5">
        <v>78</v>
      </c>
      <c r="H209" s="55">
        <v>57.089999999999996</v>
      </c>
      <c r="I209" s="56" t="s">
        <v>379</v>
      </c>
      <c r="J209" s="57">
        <f t="shared" ref="J209:J272" si="9">G209*H209</f>
        <v>4453.0199999999995</v>
      </c>
      <c r="K209" s="58">
        <f t="shared" ref="K209:K272" si="10">G209*I209</f>
        <v>54.599999999999994</v>
      </c>
      <c r="L209" s="7">
        <f t="shared" ref="L209:L272" si="11">J209+K209</f>
        <v>4507.62</v>
      </c>
      <c r="M209" s="7">
        <v>0</v>
      </c>
    </row>
    <row r="210" spans="2:13" ht="56">
      <c r="B210" s="5" t="s">
        <v>401</v>
      </c>
      <c r="C210" s="54" t="s">
        <v>98</v>
      </c>
      <c r="D210" s="54">
        <v>92768</v>
      </c>
      <c r="E210" s="6" t="s">
        <v>1289</v>
      </c>
      <c r="F210" s="54" t="s">
        <v>381</v>
      </c>
      <c r="G210" s="5">
        <v>624</v>
      </c>
      <c r="H210" s="55">
        <v>10.72</v>
      </c>
      <c r="I210" s="56" t="s">
        <v>382</v>
      </c>
      <c r="J210" s="57">
        <f t="shared" si="9"/>
        <v>6689.2800000000007</v>
      </c>
      <c r="K210" s="58">
        <f t="shared" si="10"/>
        <v>1890.7199999999998</v>
      </c>
      <c r="L210" s="7">
        <f t="shared" si="11"/>
        <v>8580</v>
      </c>
      <c r="M210" s="7">
        <v>0</v>
      </c>
    </row>
    <row r="211" spans="2:13" ht="56">
      <c r="B211" s="5" t="s">
        <v>402</v>
      </c>
      <c r="C211" s="54" t="s">
        <v>98</v>
      </c>
      <c r="D211" s="54">
        <v>94965</v>
      </c>
      <c r="E211" s="6" t="s">
        <v>1293</v>
      </c>
      <c r="F211" s="54" t="s">
        <v>104</v>
      </c>
      <c r="G211" s="5">
        <v>16</v>
      </c>
      <c r="H211" s="55">
        <v>623.79</v>
      </c>
      <c r="I211" s="56" t="s">
        <v>384</v>
      </c>
      <c r="J211" s="57">
        <f t="shared" si="9"/>
        <v>9980.64</v>
      </c>
      <c r="K211" s="58">
        <f t="shared" si="10"/>
        <v>913.6</v>
      </c>
      <c r="L211" s="7">
        <f t="shared" si="11"/>
        <v>10894.24</v>
      </c>
      <c r="M211" s="7">
        <v>0</v>
      </c>
    </row>
    <row r="212" spans="2:13" ht="28">
      <c r="B212" s="5" t="s">
        <v>403</v>
      </c>
      <c r="C212" s="54" t="s">
        <v>141</v>
      </c>
      <c r="D212" s="54" t="s">
        <v>386</v>
      </c>
      <c r="E212" s="6" t="s">
        <v>387</v>
      </c>
      <c r="F212" s="54" t="s">
        <v>143</v>
      </c>
      <c r="G212" s="5">
        <v>78</v>
      </c>
      <c r="H212" s="55">
        <v>3.65</v>
      </c>
      <c r="I212" s="56">
        <v>11.35</v>
      </c>
      <c r="J212" s="57">
        <f t="shared" si="9"/>
        <v>284.7</v>
      </c>
      <c r="K212" s="58">
        <f t="shared" si="10"/>
        <v>885.3</v>
      </c>
      <c r="L212" s="7">
        <f t="shared" si="11"/>
        <v>1170</v>
      </c>
      <c r="M212" s="7">
        <v>0</v>
      </c>
    </row>
    <row r="213" spans="2:13" ht="28">
      <c r="B213" s="5" t="s">
        <v>404</v>
      </c>
      <c r="C213" s="54" t="s">
        <v>141</v>
      </c>
      <c r="D213" s="54" t="s">
        <v>389</v>
      </c>
      <c r="E213" s="6" t="s">
        <v>390</v>
      </c>
      <c r="F213" s="54" t="s">
        <v>143</v>
      </c>
      <c r="G213" s="5">
        <v>78</v>
      </c>
      <c r="H213" s="55">
        <v>0</v>
      </c>
      <c r="I213" s="56">
        <v>4.8499999999999996</v>
      </c>
      <c r="J213" s="57">
        <f t="shared" si="9"/>
        <v>0</v>
      </c>
      <c r="K213" s="58">
        <f t="shared" si="10"/>
        <v>378.29999999999995</v>
      </c>
      <c r="L213" s="7">
        <f t="shared" si="11"/>
        <v>378.29999999999995</v>
      </c>
      <c r="M213" s="7">
        <v>0</v>
      </c>
    </row>
    <row r="214" spans="2:13" ht="56">
      <c r="B214" s="5" t="s">
        <v>405</v>
      </c>
      <c r="C214" s="54" t="s">
        <v>98</v>
      </c>
      <c r="D214" s="54">
        <v>98672</v>
      </c>
      <c r="E214" s="6" t="s">
        <v>406</v>
      </c>
      <c r="F214" s="54" t="s">
        <v>52</v>
      </c>
      <c r="G214" s="5">
        <v>220</v>
      </c>
      <c r="H214" s="55">
        <v>648.44000000000005</v>
      </c>
      <c r="I214" s="56" t="s">
        <v>407</v>
      </c>
      <c r="J214" s="57">
        <f t="shared" si="9"/>
        <v>142656.80000000002</v>
      </c>
      <c r="K214" s="58">
        <f t="shared" si="10"/>
        <v>7075.1999999999989</v>
      </c>
      <c r="L214" s="7">
        <f t="shared" si="11"/>
        <v>149732.00000000003</v>
      </c>
      <c r="M214" s="7">
        <v>0</v>
      </c>
    </row>
    <row r="215" spans="2:13">
      <c r="B215" s="5" t="s">
        <v>408</v>
      </c>
      <c r="C215" s="54" t="s">
        <v>27</v>
      </c>
      <c r="D215" s="54" t="s">
        <v>27</v>
      </c>
      <c r="E215" s="6" t="s">
        <v>261</v>
      </c>
      <c r="F215" s="54" t="s">
        <v>29</v>
      </c>
      <c r="G215" s="5"/>
      <c r="H215" s="55" t="s">
        <v>30</v>
      </c>
      <c r="I215" s="56" t="s">
        <v>30</v>
      </c>
      <c r="J215" s="57"/>
      <c r="K215" s="58"/>
      <c r="L215" s="7"/>
      <c r="M215" s="7">
        <v>0</v>
      </c>
    </row>
    <row r="216" spans="2:13" ht="70">
      <c r="B216" s="5" t="s">
        <v>409</v>
      </c>
      <c r="C216" s="54" t="s">
        <v>98</v>
      </c>
      <c r="D216" s="54">
        <v>87632</v>
      </c>
      <c r="E216" s="6" t="s">
        <v>1291</v>
      </c>
      <c r="F216" s="54" t="s">
        <v>52</v>
      </c>
      <c r="G216" s="5">
        <v>1430</v>
      </c>
      <c r="H216" s="55">
        <v>37.36</v>
      </c>
      <c r="I216" s="56" t="s">
        <v>365</v>
      </c>
      <c r="J216" s="57">
        <f t="shared" si="9"/>
        <v>53424.799999999996</v>
      </c>
      <c r="K216" s="58">
        <f t="shared" si="10"/>
        <v>18733</v>
      </c>
      <c r="L216" s="7">
        <f t="shared" si="11"/>
        <v>72157.799999999988</v>
      </c>
      <c r="M216" s="7">
        <v>0</v>
      </c>
    </row>
    <row r="217" spans="2:13" ht="196">
      <c r="B217" s="5" t="s">
        <v>410</v>
      </c>
      <c r="C217" s="54" t="s">
        <v>98</v>
      </c>
      <c r="D217" s="54">
        <v>87263</v>
      </c>
      <c r="E217" s="6" t="s">
        <v>367</v>
      </c>
      <c r="F217" s="54" t="s">
        <v>52</v>
      </c>
      <c r="G217" s="5">
        <v>980</v>
      </c>
      <c r="H217" s="55">
        <v>162.32</v>
      </c>
      <c r="I217" s="56" t="s">
        <v>368</v>
      </c>
      <c r="J217" s="57">
        <f t="shared" si="9"/>
        <v>159073.60000000001</v>
      </c>
      <c r="K217" s="58">
        <f t="shared" si="10"/>
        <v>12063.800000000001</v>
      </c>
      <c r="L217" s="7">
        <f t="shared" si="11"/>
        <v>171137.4</v>
      </c>
      <c r="M217" s="7">
        <v>0</v>
      </c>
    </row>
    <row r="218" spans="2:13">
      <c r="B218" s="5" t="s">
        <v>411</v>
      </c>
      <c r="C218" s="54" t="s">
        <v>98</v>
      </c>
      <c r="D218" s="54">
        <v>101746</v>
      </c>
      <c r="E218" s="6" t="s">
        <v>370</v>
      </c>
      <c r="F218" s="54" t="s">
        <v>52</v>
      </c>
      <c r="G218" s="5">
        <v>290</v>
      </c>
      <c r="H218" s="55">
        <v>381.86</v>
      </c>
      <c r="I218" s="56" t="s">
        <v>371</v>
      </c>
      <c r="J218" s="57">
        <f t="shared" si="9"/>
        <v>110739.40000000001</v>
      </c>
      <c r="K218" s="58">
        <f t="shared" si="10"/>
        <v>3343.7</v>
      </c>
      <c r="L218" s="7">
        <f t="shared" si="11"/>
        <v>114083.1</v>
      </c>
      <c r="M218" s="7">
        <v>0</v>
      </c>
    </row>
    <row r="219" spans="2:13" ht="70">
      <c r="B219" s="5" t="s">
        <v>412</v>
      </c>
      <c r="C219" s="54" t="s">
        <v>32</v>
      </c>
      <c r="D219" s="54" t="s">
        <v>373</v>
      </c>
      <c r="E219" s="6" t="s">
        <v>374</v>
      </c>
      <c r="F219" s="54" t="s">
        <v>52</v>
      </c>
      <c r="G219" s="5">
        <v>290</v>
      </c>
      <c r="H219" s="55">
        <v>20.904900000000001</v>
      </c>
      <c r="I219" s="56">
        <v>21.160499999999999</v>
      </c>
      <c r="J219" s="57">
        <f t="shared" si="9"/>
        <v>6062.4210000000003</v>
      </c>
      <c r="K219" s="58">
        <f t="shared" si="10"/>
        <v>6136.5450000000001</v>
      </c>
      <c r="L219" s="7">
        <f t="shared" si="11"/>
        <v>12198.966</v>
      </c>
      <c r="M219" s="7">
        <v>0</v>
      </c>
    </row>
    <row r="220" spans="2:13" ht="70">
      <c r="B220" s="5" t="s">
        <v>413</v>
      </c>
      <c r="C220" s="54" t="s">
        <v>98</v>
      </c>
      <c r="D220" s="54">
        <v>101963</v>
      </c>
      <c r="E220" s="6" t="s">
        <v>1294</v>
      </c>
      <c r="F220" s="54" t="s">
        <v>52</v>
      </c>
      <c r="G220" s="5">
        <v>101</v>
      </c>
      <c r="H220" s="55">
        <v>168.83</v>
      </c>
      <c r="I220" s="56" t="s">
        <v>377</v>
      </c>
      <c r="J220" s="57">
        <f t="shared" si="9"/>
        <v>17051.830000000002</v>
      </c>
      <c r="K220" s="58">
        <f t="shared" si="10"/>
        <v>2484.6000000000004</v>
      </c>
      <c r="L220" s="7">
        <f t="shared" si="11"/>
        <v>19536.43</v>
      </c>
      <c r="M220" s="7">
        <v>0</v>
      </c>
    </row>
    <row r="221" spans="2:13" ht="42">
      <c r="B221" s="5" t="s">
        <v>414</v>
      </c>
      <c r="C221" s="54" t="s">
        <v>98</v>
      </c>
      <c r="D221" s="54">
        <v>92267</v>
      </c>
      <c r="E221" s="6" t="s">
        <v>1292</v>
      </c>
      <c r="F221" s="54" t="s">
        <v>52</v>
      </c>
      <c r="G221" s="5">
        <v>101</v>
      </c>
      <c r="H221" s="55">
        <v>57.089999999999996</v>
      </c>
      <c r="I221" s="56" t="s">
        <v>379</v>
      </c>
      <c r="J221" s="57">
        <f t="shared" si="9"/>
        <v>5766.0899999999992</v>
      </c>
      <c r="K221" s="58">
        <f t="shared" si="10"/>
        <v>70.699999999999989</v>
      </c>
      <c r="L221" s="7">
        <f t="shared" si="11"/>
        <v>5836.7899999999991</v>
      </c>
      <c r="M221" s="7">
        <v>0</v>
      </c>
    </row>
    <row r="222" spans="2:13" ht="56">
      <c r="B222" s="5" t="s">
        <v>415</v>
      </c>
      <c r="C222" s="54" t="s">
        <v>98</v>
      </c>
      <c r="D222" s="54">
        <v>92768</v>
      </c>
      <c r="E222" s="6" t="s">
        <v>1289</v>
      </c>
      <c r="F222" s="54" t="s">
        <v>381</v>
      </c>
      <c r="G222" s="5">
        <v>808</v>
      </c>
      <c r="H222" s="55">
        <v>10.72</v>
      </c>
      <c r="I222" s="56" t="s">
        <v>382</v>
      </c>
      <c r="J222" s="57">
        <f t="shared" si="9"/>
        <v>8661.76</v>
      </c>
      <c r="K222" s="58">
        <f t="shared" si="10"/>
        <v>2448.2399999999998</v>
      </c>
      <c r="L222" s="7">
        <f t="shared" si="11"/>
        <v>11110</v>
      </c>
      <c r="M222" s="7">
        <v>0</v>
      </c>
    </row>
    <row r="223" spans="2:13" ht="56">
      <c r="B223" s="5" t="s">
        <v>416</v>
      </c>
      <c r="C223" s="54" t="s">
        <v>98</v>
      </c>
      <c r="D223" s="54">
        <v>94965</v>
      </c>
      <c r="E223" s="6" t="s">
        <v>1290</v>
      </c>
      <c r="F223" s="54" t="s">
        <v>104</v>
      </c>
      <c r="G223" s="5">
        <v>20.200000000000003</v>
      </c>
      <c r="H223" s="55">
        <v>623.79</v>
      </c>
      <c r="I223" s="56" t="s">
        <v>384</v>
      </c>
      <c r="J223" s="57">
        <f t="shared" si="9"/>
        <v>12600.558000000001</v>
      </c>
      <c r="K223" s="58">
        <f t="shared" si="10"/>
        <v>1153.4200000000003</v>
      </c>
      <c r="L223" s="7">
        <f t="shared" si="11"/>
        <v>13753.978000000001</v>
      </c>
      <c r="M223" s="7">
        <v>0</v>
      </c>
    </row>
    <row r="224" spans="2:13" ht="28">
      <c r="B224" s="5" t="s">
        <v>417</v>
      </c>
      <c r="C224" s="54" t="s">
        <v>141</v>
      </c>
      <c r="D224" s="54" t="s">
        <v>386</v>
      </c>
      <c r="E224" s="6" t="s">
        <v>387</v>
      </c>
      <c r="F224" s="54" t="s">
        <v>143</v>
      </c>
      <c r="G224" s="5">
        <v>101</v>
      </c>
      <c r="H224" s="55">
        <v>3.65</v>
      </c>
      <c r="I224" s="56">
        <v>11.35</v>
      </c>
      <c r="J224" s="57">
        <f t="shared" si="9"/>
        <v>368.65</v>
      </c>
      <c r="K224" s="58">
        <f t="shared" si="10"/>
        <v>1146.3499999999999</v>
      </c>
      <c r="L224" s="7">
        <f t="shared" si="11"/>
        <v>1515</v>
      </c>
      <c r="M224" s="7">
        <v>0</v>
      </c>
    </row>
    <row r="225" spans="2:13" ht="28">
      <c r="B225" s="5" t="s">
        <v>418</v>
      </c>
      <c r="C225" s="54" t="s">
        <v>141</v>
      </c>
      <c r="D225" s="54" t="s">
        <v>389</v>
      </c>
      <c r="E225" s="6" t="s">
        <v>390</v>
      </c>
      <c r="F225" s="54" t="s">
        <v>143</v>
      </c>
      <c r="G225" s="5">
        <v>101</v>
      </c>
      <c r="H225" s="55">
        <v>0</v>
      </c>
      <c r="I225" s="56">
        <v>4.8499999999999996</v>
      </c>
      <c r="J225" s="57">
        <f t="shared" si="9"/>
        <v>0</v>
      </c>
      <c r="K225" s="58">
        <f t="shared" si="10"/>
        <v>489.84999999999997</v>
      </c>
      <c r="L225" s="7">
        <f t="shared" si="11"/>
        <v>489.84999999999997</v>
      </c>
      <c r="M225" s="7">
        <v>0</v>
      </c>
    </row>
    <row r="226" spans="2:13">
      <c r="B226" s="5" t="s">
        <v>419</v>
      </c>
      <c r="C226" s="54" t="s">
        <v>27</v>
      </c>
      <c r="D226" s="54" t="s">
        <v>27</v>
      </c>
      <c r="E226" s="6" t="s">
        <v>420</v>
      </c>
      <c r="F226" s="54" t="s">
        <v>29</v>
      </c>
      <c r="G226" s="5"/>
      <c r="H226" s="55" t="s">
        <v>30</v>
      </c>
      <c r="I226" s="56" t="s">
        <v>30</v>
      </c>
      <c r="J226" s="57"/>
      <c r="K226" s="58"/>
      <c r="L226" s="7"/>
      <c r="M226" s="7">
        <f>SUM(L227:L229)</f>
        <v>71865.369080000004</v>
      </c>
    </row>
    <row r="227" spans="2:13" ht="42">
      <c r="B227" s="5" t="s">
        <v>421</v>
      </c>
      <c r="C227" s="54" t="s">
        <v>98</v>
      </c>
      <c r="D227" s="54">
        <v>98685</v>
      </c>
      <c r="E227" s="6" t="s">
        <v>422</v>
      </c>
      <c r="F227" s="54" t="s">
        <v>167</v>
      </c>
      <c r="G227" s="5">
        <v>490</v>
      </c>
      <c r="H227" s="55">
        <v>80.960000000000008</v>
      </c>
      <c r="I227" s="56" t="s">
        <v>423</v>
      </c>
      <c r="J227" s="57">
        <f t="shared" si="9"/>
        <v>39670.400000000001</v>
      </c>
      <c r="K227" s="58">
        <f t="shared" si="10"/>
        <v>3954.3</v>
      </c>
      <c r="L227" s="7">
        <f t="shared" si="11"/>
        <v>43624.700000000004</v>
      </c>
      <c r="M227" s="7">
        <v>0</v>
      </c>
    </row>
    <row r="228" spans="2:13" ht="42">
      <c r="B228" s="5" t="s">
        <v>424</v>
      </c>
      <c r="C228" s="54" t="s">
        <v>98</v>
      </c>
      <c r="D228" s="54">
        <v>98689</v>
      </c>
      <c r="E228" s="6" t="s">
        <v>425</v>
      </c>
      <c r="F228" s="54" t="s">
        <v>167</v>
      </c>
      <c r="G228" s="5">
        <v>100</v>
      </c>
      <c r="H228" s="55">
        <v>111.27000000000001</v>
      </c>
      <c r="I228" s="56" t="s">
        <v>426</v>
      </c>
      <c r="J228" s="57">
        <f t="shared" si="9"/>
        <v>11127.000000000002</v>
      </c>
      <c r="K228" s="58">
        <f t="shared" si="10"/>
        <v>1479</v>
      </c>
      <c r="L228" s="7">
        <f t="shared" si="11"/>
        <v>12606.000000000002</v>
      </c>
      <c r="M228" s="7">
        <v>0</v>
      </c>
    </row>
    <row r="229" spans="2:13" ht="28">
      <c r="B229" s="5" t="s">
        <v>427</v>
      </c>
      <c r="C229" s="54" t="s">
        <v>32</v>
      </c>
      <c r="D229" s="54" t="s">
        <v>428</v>
      </c>
      <c r="E229" s="6" t="s">
        <v>429</v>
      </c>
      <c r="F229" s="54" t="s">
        <v>167</v>
      </c>
      <c r="G229" s="5">
        <v>580</v>
      </c>
      <c r="H229" s="55">
        <v>24.827061</v>
      </c>
      <c r="I229" s="56">
        <v>2.1292650000000002</v>
      </c>
      <c r="J229" s="57">
        <f t="shared" si="9"/>
        <v>14399.695380000001</v>
      </c>
      <c r="K229" s="58">
        <f t="shared" si="10"/>
        <v>1234.9737</v>
      </c>
      <c r="L229" s="7">
        <f t="shared" si="11"/>
        <v>15634.669080000001</v>
      </c>
      <c r="M229" s="7">
        <v>0</v>
      </c>
    </row>
    <row r="230" spans="2:13">
      <c r="B230" s="5" t="s">
        <v>430</v>
      </c>
      <c r="C230" s="54" t="s">
        <v>27</v>
      </c>
      <c r="D230" s="54" t="s">
        <v>27</v>
      </c>
      <c r="E230" s="6" t="s">
        <v>431</v>
      </c>
      <c r="F230" s="54" t="s">
        <v>29</v>
      </c>
      <c r="G230" s="5"/>
      <c r="H230" s="55" t="s">
        <v>30</v>
      </c>
      <c r="I230" s="56" t="s">
        <v>30</v>
      </c>
      <c r="J230" s="57"/>
      <c r="K230" s="58"/>
      <c r="L230" s="7"/>
      <c r="M230" s="7">
        <f>SUM(L231:L237)</f>
        <v>114783.49039999998</v>
      </c>
    </row>
    <row r="231" spans="2:13" ht="70">
      <c r="B231" s="5" t="s">
        <v>432</v>
      </c>
      <c r="C231" s="54" t="s">
        <v>32</v>
      </c>
      <c r="D231" s="54" t="s">
        <v>433</v>
      </c>
      <c r="E231" s="6" t="s">
        <v>434</v>
      </c>
      <c r="F231" s="54" t="s">
        <v>43</v>
      </c>
      <c r="G231" s="5">
        <v>44</v>
      </c>
      <c r="H231" s="55">
        <v>264.37399999999997</v>
      </c>
      <c r="I231" s="56">
        <v>12.824000000000002</v>
      </c>
      <c r="J231" s="57">
        <f t="shared" si="9"/>
        <v>11632.455999999998</v>
      </c>
      <c r="K231" s="58">
        <f t="shared" si="10"/>
        <v>564.25600000000009</v>
      </c>
      <c r="L231" s="7">
        <f t="shared" si="11"/>
        <v>12196.711999999998</v>
      </c>
      <c r="M231" s="7">
        <v>0</v>
      </c>
    </row>
    <row r="232" spans="2:13" ht="42">
      <c r="B232" s="5" t="s">
        <v>435</v>
      </c>
      <c r="C232" s="54" t="s">
        <v>141</v>
      </c>
      <c r="D232" s="54" t="s">
        <v>436</v>
      </c>
      <c r="E232" s="6" t="s">
        <v>437</v>
      </c>
      <c r="F232" s="54" t="s">
        <v>143</v>
      </c>
      <c r="G232" s="5">
        <v>22</v>
      </c>
      <c r="H232" s="55">
        <v>126.14</v>
      </c>
      <c r="I232" s="56">
        <v>5.52</v>
      </c>
      <c r="J232" s="57">
        <f t="shared" si="9"/>
        <v>2775.08</v>
      </c>
      <c r="K232" s="58">
        <f t="shared" si="10"/>
        <v>121.44</v>
      </c>
      <c r="L232" s="7">
        <f t="shared" si="11"/>
        <v>2896.52</v>
      </c>
      <c r="M232" s="7">
        <v>0</v>
      </c>
    </row>
    <row r="233" spans="2:13" ht="70">
      <c r="B233" s="5" t="s">
        <v>438</v>
      </c>
      <c r="C233" s="54" t="s">
        <v>141</v>
      </c>
      <c r="D233" s="54" t="s">
        <v>439</v>
      </c>
      <c r="E233" s="6" t="s">
        <v>440</v>
      </c>
      <c r="F233" s="54" t="s">
        <v>441</v>
      </c>
      <c r="G233" s="5">
        <v>32</v>
      </c>
      <c r="H233" s="55">
        <v>668.18</v>
      </c>
      <c r="I233" s="56">
        <v>154.38999999999999</v>
      </c>
      <c r="J233" s="57">
        <f t="shared" si="9"/>
        <v>21381.759999999998</v>
      </c>
      <c r="K233" s="58">
        <f t="shared" si="10"/>
        <v>4940.4799999999996</v>
      </c>
      <c r="L233" s="7">
        <f t="shared" si="11"/>
        <v>26322.239999999998</v>
      </c>
      <c r="M233" s="7">
        <v>0</v>
      </c>
    </row>
    <row r="234" spans="2:13" ht="56">
      <c r="B234" s="5" t="s">
        <v>442</v>
      </c>
      <c r="C234" s="54" t="s">
        <v>98</v>
      </c>
      <c r="D234" s="54">
        <v>91341</v>
      </c>
      <c r="E234" s="6" t="s">
        <v>1295</v>
      </c>
      <c r="F234" s="54" t="s">
        <v>52</v>
      </c>
      <c r="G234" s="5">
        <v>46.08</v>
      </c>
      <c r="H234" s="55">
        <v>460.18</v>
      </c>
      <c r="I234" s="56" t="s">
        <v>444</v>
      </c>
      <c r="J234" s="57">
        <f t="shared" si="9"/>
        <v>21205.094399999998</v>
      </c>
      <c r="K234" s="58">
        <f t="shared" si="10"/>
        <v>463.10400000000004</v>
      </c>
      <c r="L234" s="7">
        <f t="shared" si="11"/>
        <v>21668.198399999997</v>
      </c>
      <c r="M234" s="7">
        <v>0</v>
      </c>
    </row>
    <row r="235" spans="2:13" ht="70">
      <c r="B235" s="5" t="s">
        <v>445</v>
      </c>
      <c r="C235" s="54" t="s">
        <v>98</v>
      </c>
      <c r="D235" s="54">
        <v>90820</v>
      </c>
      <c r="E235" s="6" t="s">
        <v>1296</v>
      </c>
      <c r="F235" s="54" t="s">
        <v>171</v>
      </c>
      <c r="G235" s="5">
        <v>32</v>
      </c>
      <c r="H235" s="55">
        <v>339.84</v>
      </c>
      <c r="I235" s="56" t="s">
        <v>446</v>
      </c>
      <c r="J235" s="57">
        <f t="shared" si="9"/>
        <v>10874.88</v>
      </c>
      <c r="K235" s="58">
        <f t="shared" si="10"/>
        <v>1027.8399999999999</v>
      </c>
      <c r="L235" s="7">
        <f t="shared" si="11"/>
        <v>11902.72</v>
      </c>
      <c r="M235" s="7">
        <v>0</v>
      </c>
    </row>
    <row r="236" spans="2:13" ht="70">
      <c r="B236" s="5" t="s">
        <v>447</v>
      </c>
      <c r="C236" s="54" t="s">
        <v>98</v>
      </c>
      <c r="D236" s="54">
        <v>90822</v>
      </c>
      <c r="E236" s="6" t="s">
        <v>1297</v>
      </c>
      <c r="F236" s="54" t="s">
        <v>171</v>
      </c>
      <c r="G236" s="5">
        <v>30</v>
      </c>
      <c r="H236" s="55">
        <v>365.40999999999997</v>
      </c>
      <c r="I236" s="56" t="s">
        <v>448</v>
      </c>
      <c r="J236" s="57">
        <f t="shared" si="9"/>
        <v>10962.3</v>
      </c>
      <c r="K236" s="58">
        <f t="shared" si="10"/>
        <v>1161.8999999999999</v>
      </c>
      <c r="L236" s="7">
        <f t="shared" si="11"/>
        <v>12124.199999999999</v>
      </c>
      <c r="M236" s="7">
        <v>0</v>
      </c>
    </row>
    <row r="237" spans="2:13" ht="98">
      <c r="B237" s="5" t="s">
        <v>449</v>
      </c>
      <c r="C237" s="54" t="s">
        <v>98</v>
      </c>
      <c r="D237" s="54">
        <v>90790</v>
      </c>
      <c r="E237" s="6" t="s">
        <v>1298</v>
      </c>
      <c r="F237" s="54" t="s">
        <v>171</v>
      </c>
      <c r="G237" s="5">
        <v>30</v>
      </c>
      <c r="H237" s="55">
        <v>908.53</v>
      </c>
      <c r="I237" s="56" t="s">
        <v>450</v>
      </c>
      <c r="J237" s="57">
        <f t="shared" si="9"/>
        <v>27255.899999999998</v>
      </c>
      <c r="K237" s="58">
        <f t="shared" si="10"/>
        <v>417</v>
      </c>
      <c r="L237" s="7">
        <f t="shared" si="11"/>
        <v>27672.899999999998</v>
      </c>
      <c r="M237" s="7">
        <v>0</v>
      </c>
    </row>
    <row r="238" spans="2:13">
      <c r="B238" s="5" t="s">
        <v>451</v>
      </c>
      <c r="C238" s="54" t="s">
        <v>27</v>
      </c>
      <c r="D238" s="54" t="s">
        <v>27</v>
      </c>
      <c r="E238" s="6" t="s">
        <v>452</v>
      </c>
      <c r="F238" s="54" t="s">
        <v>29</v>
      </c>
      <c r="G238" s="5"/>
      <c r="H238" s="55" t="s">
        <v>30</v>
      </c>
      <c r="I238" s="56" t="s">
        <v>30</v>
      </c>
      <c r="J238" s="57"/>
      <c r="K238" s="58"/>
      <c r="L238" s="7"/>
      <c r="M238" s="7">
        <f>SUM(L239:L242)</f>
        <v>23249.520000000004</v>
      </c>
    </row>
    <row r="239" spans="2:13" ht="28">
      <c r="B239" s="5" t="s">
        <v>453</v>
      </c>
      <c r="C239" s="54" t="s">
        <v>32</v>
      </c>
      <c r="D239" s="54" t="s">
        <v>454</v>
      </c>
      <c r="E239" s="6" t="s">
        <v>455</v>
      </c>
      <c r="F239" s="54" t="s">
        <v>43</v>
      </c>
      <c r="G239" s="5">
        <v>30</v>
      </c>
      <c r="H239" s="55">
        <v>265.41999999999996</v>
      </c>
      <c r="I239" s="56">
        <v>19.14</v>
      </c>
      <c r="J239" s="57">
        <f t="shared" si="9"/>
        <v>7962.5999999999985</v>
      </c>
      <c r="K239" s="58">
        <f t="shared" si="10"/>
        <v>574.20000000000005</v>
      </c>
      <c r="L239" s="7">
        <f t="shared" si="11"/>
        <v>8536.7999999999993</v>
      </c>
      <c r="M239" s="7">
        <v>0</v>
      </c>
    </row>
    <row r="240" spans="2:13" ht="56">
      <c r="B240" s="5" t="s">
        <v>456</v>
      </c>
      <c r="C240" s="54" t="s">
        <v>98</v>
      </c>
      <c r="D240" s="54">
        <v>90830</v>
      </c>
      <c r="E240" s="6" t="s">
        <v>1299</v>
      </c>
      <c r="F240" s="54" t="s">
        <v>171</v>
      </c>
      <c r="G240" s="5">
        <v>30</v>
      </c>
      <c r="H240" s="55">
        <v>142.08000000000001</v>
      </c>
      <c r="I240" s="56" t="s">
        <v>457</v>
      </c>
      <c r="J240" s="57">
        <f t="shared" si="9"/>
        <v>4262.4000000000005</v>
      </c>
      <c r="K240" s="58">
        <f t="shared" si="10"/>
        <v>753</v>
      </c>
      <c r="L240" s="7">
        <f t="shared" si="11"/>
        <v>5015.4000000000005</v>
      </c>
      <c r="M240" s="7">
        <v>0</v>
      </c>
    </row>
    <row r="241" spans="2:13" ht="98">
      <c r="B241" s="5" t="s">
        <v>458</v>
      </c>
      <c r="C241" s="54" t="s">
        <v>98</v>
      </c>
      <c r="D241" s="54">
        <v>90830</v>
      </c>
      <c r="E241" s="6" t="s">
        <v>459</v>
      </c>
      <c r="F241" s="54" t="s">
        <v>171</v>
      </c>
      <c r="G241" s="5">
        <v>30</v>
      </c>
      <c r="H241" s="55">
        <v>142.08000000000001</v>
      </c>
      <c r="I241" s="56" t="s">
        <v>457</v>
      </c>
      <c r="J241" s="57">
        <f t="shared" si="9"/>
        <v>4262.4000000000005</v>
      </c>
      <c r="K241" s="58">
        <f t="shared" si="10"/>
        <v>753</v>
      </c>
      <c r="L241" s="7">
        <f t="shared" si="11"/>
        <v>5015.4000000000005</v>
      </c>
      <c r="M241" s="7">
        <v>0</v>
      </c>
    </row>
    <row r="242" spans="2:13" ht="56">
      <c r="B242" s="5" t="s">
        <v>460</v>
      </c>
      <c r="C242" s="54" t="s">
        <v>98</v>
      </c>
      <c r="D242" s="54">
        <v>90831</v>
      </c>
      <c r="E242" s="6" t="s">
        <v>1300</v>
      </c>
      <c r="F242" s="54" t="s">
        <v>171</v>
      </c>
      <c r="G242" s="5">
        <v>32</v>
      </c>
      <c r="H242" s="55">
        <v>127.1</v>
      </c>
      <c r="I242" s="56" t="s">
        <v>461</v>
      </c>
      <c r="J242" s="57">
        <f t="shared" si="9"/>
        <v>4067.2</v>
      </c>
      <c r="K242" s="58">
        <f t="shared" si="10"/>
        <v>614.72</v>
      </c>
      <c r="L242" s="7">
        <f t="shared" si="11"/>
        <v>4681.92</v>
      </c>
      <c r="M242" s="7">
        <v>0</v>
      </c>
    </row>
    <row r="243" spans="2:13">
      <c r="B243" s="5" t="s">
        <v>462</v>
      </c>
      <c r="C243" s="54" t="s">
        <v>27</v>
      </c>
      <c r="D243" s="54" t="s">
        <v>27</v>
      </c>
      <c r="E243" s="6" t="s">
        <v>463</v>
      </c>
      <c r="F243" s="54" t="s">
        <v>29</v>
      </c>
      <c r="G243" s="5"/>
      <c r="H243" s="55" t="s">
        <v>30</v>
      </c>
      <c r="I243" s="56" t="s">
        <v>30</v>
      </c>
      <c r="J243" s="57"/>
      <c r="K243" s="58"/>
      <c r="L243" s="7"/>
      <c r="M243" s="7">
        <f>SUM(L244:L302)</f>
        <v>94649.862532999992</v>
      </c>
    </row>
    <row r="244" spans="2:13" ht="42">
      <c r="B244" s="5" t="s">
        <v>464</v>
      </c>
      <c r="C244" s="54" t="s">
        <v>98</v>
      </c>
      <c r="D244" s="54">
        <v>86889</v>
      </c>
      <c r="E244" s="6" t="s">
        <v>1301</v>
      </c>
      <c r="F244" s="54" t="s">
        <v>171</v>
      </c>
      <c r="G244" s="5">
        <v>2</v>
      </c>
      <c r="H244" s="55">
        <v>817.54</v>
      </c>
      <c r="I244" s="56" t="s">
        <v>466</v>
      </c>
      <c r="J244" s="57">
        <f t="shared" si="9"/>
        <v>1635.08</v>
      </c>
      <c r="K244" s="58">
        <f t="shared" si="10"/>
        <v>87.52</v>
      </c>
      <c r="L244" s="7">
        <f t="shared" si="11"/>
        <v>1722.6</v>
      </c>
      <c r="M244" s="7">
        <v>0</v>
      </c>
    </row>
    <row r="245" spans="2:13" ht="42">
      <c r="B245" s="5" t="s">
        <v>467</v>
      </c>
      <c r="C245" s="54" t="s">
        <v>98</v>
      </c>
      <c r="D245" s="54">
        <v>86900</v>
      </c>
      <c r="E245" s="6" t="s">
        <v>1302</v>
      </c>
      <c r="F245" s="54" t="s">
        <v>171</v>
      </c>
      <c r="G245" s="5">
        <v>2</v>
      </c>
      <c r="H245" s="55">
        <v>241.25</v>
      </c>
      <c r="I245" s="56" t="s">
        <v>468</v>
      </c>
      <c r="J245" s="57">
        <f t="shared" si="9"/>
        <v>482.5</v>
      </c>
      <c r="K245" s="58">
        <f t="shared" si="10"/>
        <v>23.34</v>
      </c>
      <c r="L245" s="7">
        <f t="shared" si="11"/>
        <v>505.84</v>
      </c>
      <c r="M245" s="7">
        <v>0</v>
      </c>
    </row>
    <row r="246" spans="2:13" ht="70">
      <c r="B246" s="5" t="s">
        <v>469</v>
      </c>
      <c r="C246" s="54" t="s">
        <v>98</v>
      </c>
      <c r="D246" s="54">
        <v>86931</v>
      </c>
      <c r="E246" s="6" t="s">
        <v>1303</v>
      </c>
      <c r="F246" s="54" t="s">
        <v>171</v>
      </c>
      <c r="G246" s="5">
        <v>32</v>
      </c>
      <c r="H246" s="55">
        <v>521.12</v>
      </c>
      <c r="I246" s="56" t="s">
        <v>470</v>
      </c>
      <c r="J246" s="57">
        <f t="shared" si="9"/>
        <v>16675.84</v>
      </c>
      <c r="K246" s="58">
        <f t="shared" si="10"/>
        <v>791.04</v>
      </c>
      <c r="L246" s="7">
        <f t="shared" si="11"/>
        <v>17466.88</v>
      </c>
      <c r="M246" s="7">
        <v>0</v>
      </c>
    </row>
    <row r="247" spans="2:13" ht="56">
      <c r="B247" s="5" t="s">
        <v>471</v>
      </c>
      <c r="C247" s="54" t="s">
        <v>98</v>
      </c>
      <c r="D247" s="54">
        <v>86902</v>
      </c>
      <c r="E247" s="6" t="s">
        <v>1304</v>
      </c>
      <c r="F247" s="54" t="s">
        <v>171</v>
      </c>
      <c r="G247" s="5">
        <v>6</v>
      </c>
      <c r="H247" s="55">
        <v>316.54000000000002</v>
      </c>
      <c r="I247" s="56" t="s">
        <v>472</v>
      </c>
      <c r="J247" s="57">
        <f t="shared" si="9"/>
        <v>1899.2400000000002</v>
      </c>
      <c r="K247" s="58">
        <f t="shared" si="10"/>
        <v>138.84</v>
      </c>
      <c r="L247" s="7">
        <f t="shared" si="11"/>
        <v>2038.0800000000002</v>
      </c>
      <c r="M247" s="7">
        <v>0</v>
      </c>
    </row>
    <row r="248" spans="2:13" ht="70">
      <c r="B248" s="5" t="s">
        <v>473</v>
      </c>
      <c r="C248" s="54" t="s">
        <v>32</v>
      </c>
      <c r="D248" s="54" t="s">
        <v>474</v>
      </c>
      <c r="E248" s="6" t="s">
        <v>475</v>
      </c>
      <c r="F248" s="54" t="s">
        <v>43</v>
      </c>
      <c r="G248" s="5">
        <v>24</v>
      </c>
      <c r="H248" s="55">
        <v>384.93739999999997</v>
      </c>
      <c r="I248" s="56">
        <v>2.3612000000000002</v>
      </c>
      <c r="J248" s="57">
        <f t="shared" si="9"/>
        <v>9238.4975999999988</v>
      </c>
      <c r="K248" s="58">
        <f t="shared" si="10"/>
        <v>56.668800000000005</v>
      </c>
      <c r="L248" s="7">
        <f t="shared" si="11"/>
        <v>9295.1663999999982</v>
      </c>
      <c r="M248" s="7">
        <v>0</v>
      </c>
    </row>
    <row r="249" spans="2:13" ht="42">
      <c r="B249" s="5" t="s">
        <v>476</v>
      </c>
      <c r="C249" s="54" t="s">
        <v>98</v>
      </c>
      <c r="D249" s="54">
        <v>86914</v>
      </c>
      <c r="E249" s="6" t="s">
        <v>1305</v>
      </c>
      <c r="F249" s="54" t="s">
        <v>171</v>
      </c>
      <c r="G249" s="5">
        <v>3</v>
      </c>
      <c r="H249" s="55">
        <v>64.06</v>
      </c>
      <c r="I249" s="56" t="s">
        <v>477</v>
      </c>
      <c r="J249" s="57">
        <f t="shared" si="9"/>
        <v>192.18</v>
      </c>
      <c r="K249" s="58">
        <f t="shared" si="10"/>
        <v>10.77</v>
      </c>
      <c r="L249" s="7">
        <f t="shared" si="11"/>
        <v>202.95000000000002</v>
      </c>
      <c r="M249" s="7">
        <v>0</v>
      </c>
    </row>
    <row r="250" spans="2:13" ht="56">
      <c r="B250" s="5" t="s">
        <v>478</v>
      </c>
      <c r="C250" s="54" t="s">
        <v>98</v>
      </c>
      <c r="D250" s="54">
        <v>86909</v>
      </c>
      <c r="E250" s="6" t="s">
        <v>1306</v>
      </c>
      <c r="F250" s="54" t="s">
        <v>171</v>
      </c>
      <c r="G250" s="5">
        <v>2</v>
      </c>
      <c r="H250" s="55">
        <v>85.08</v>
      </c>
      <c r="I250" s="56" t="s">
        <v>479</v>
      </c>
      <c r="J250" s="57">
        <f t="shared" si="9"/>
        <v>170.16</v>
      </c>
      <c r="K250" s="58">
        <f t="shared" si="10"/>
        <v>7.84</v>
      </c>
      <c r="L250" s="7">
        <f t="shared" si="11"/>
        <v>178</v>
      </c>
      <c r="M250" s="7">
        <v>0</v>
      </c>
    </row>
    <row r="251" spans="2:13" ht="56">
      <c r="B251" s="5" t="s">
        <v>480</v>
      </c>
      <c r="C251" s="54" t="s">
        <v>98</v>
      </c>
      <c r="D251" s="54">
        <v>86877</v>
      </c>
      <c r="E251" s="6" t="s">
        <v>1307</v>
      </c>
      <c r="F251" s="54" t="s">
        <v>171</v>
      </c>
      <c r="G251" s="5">
        <v>3</v>
      </c>
      <c r="H251" s="55">
        <v>52.819999999999993</v>
      </c>
      <c r="I251" s="56" t="s">
        <v>481</v>
      </c>
      <c r="J251" s="57">
        <f t="shared" si="9"/>
        <v>158.45999999999998</v>
      </c>
      <c r="K251" s="58">
        <f t="shared" si="10"/>
        <v>12.27</v>
      </c>
      <c r="L251" s="7">
        <f t="shared" si="11"/>
        <v>170.73</v>
      </c>
      <c r="M251" s="7">
        <v>0</v>
      </c>
    </row>
    <row r="252" spans="2:13" ht="28">
      <c r="B252" s="5" t="s">
        <v>482</v>
      </c>
      <c r="C252" s="54" t="s">
        <v>141</v>
      </c>
      <c r="D252" s="54" t="s">
        <v>483</v>
      </c>
      <c r="E252" s="6" t="s">
        <v>484</v>
      </c>
      <c r="F252" s="54" t="s">
        <v>441</v>
      </c>
      <c r="G252" s="5">
        <v>10</v>
      </c>
      <c r="H252" s="55">
        <v>153.68</v>
      </c>
      <c r="I252" s="56">
        <v>29.16</v>
      </c>
      <c r="J252" s="57">
        <f t="shared" si="9"/>
        <v>1536.8000000000002</v>
      </c>
      <c r="K252" s="58">
        <f t="shared" si="10"/>
        <v>291.60000000000002</v>
      </c>
      <c r="L252" s="7">
        <f t="shared" si="11"/>
        <v>1828.4</v>
      </c>
      <c r="M252" s="7">
        <v>0</v>
      </c>
    </row>
    <row r="253" spans="2:13">
      <c r="B253" s="5" t="s">
        <v>485</v>
      </c>
      <c r="C253" s="54" t="s">
        <v>141</v>
      </c>
      <c r="D253" s="54" t="s">
        <v>486</v>
      </c>
      <c r="E253" s="6" t="s">
        <v>487</v>
      </c>
      <c r="F253" s="54" t="s">
        <v>441</v>
      </c>
      <c r="G253" s="5">
        <v>32</v>
      </c>
      <c r="H253" s="55">
        <v>102.28</v>
      </c>
      <c r="I253" s="56">
        <v>18.72</v>
      </c>
      <c r="J253" s="57">
        <f t="shared" si="9"/>
        <v>3272.96</v>
      </c>
      <c r="K253" s="58">
        <f t="shared" si="10"/>
        <v>599.04</v>
      </c>
      <c r="L253" s="7">
        <f t="shared" si="11"/>
        <v>3872</v>
      </c>
      <c r="M253" s="7">
        <v>0</v>
      </c>
    </row>
    <row r="254" spans="2:13" ht="42">
      <c r="B254" s="5" t="s">
        <v>488</v>
      </c>
      <c r="C254" s="54" t="s">
        <v>98</v>
      </c>
      <c r="D254" s="54">
        <v>94498</v>
      </c>
      <c r="E254" s="6" t="s">
        <v>1308</v>
      </c>
      <c r="F254" s="54" t="s">
        <v>171</v>
      </c>
      <c r="G254" s="5">
        <v>6</v>
      </c>
      <c r="H254" s="55">
        <v>104.44999999999999</v>
      </c>
      <c r="I254" s="56" t="s">
        <v>489</v>
      </c>
      <c r="J254" s="57">
        <f t="shared" si="9"/>
        <v>626.69999999999993</v>
      </c>
      <c r="K254" s="58">
        <f t="shared" si="10"/>
        <v>68.58</v>
      </c>
      <c r="L254" s="7">
        <f t="shared" si="11"/>
        <v>695.28</v>
      </c>
      <c r="M254" s="7">
        <v>0</v>
      </c>
    </row>
    <row r="255" spans="2:13" ht="42">
      <c r="B255" s="5" t="s">
        <v>490</v>
      </c>
      <c r="C255" s="54" t="s">
        <v>98</v>
      </c>
      <c r="D255" s="54">
        <v>89349</v>
      </c>
      <c r="E255" s="6" t="s">
        <v>1309</v>
      </c>
      <c r="F255" s="54" t="s">
        <v>171</v>
      </c>
      <c r="G255" s="5">
        <v>6</v>
      </c>
      <c r="H255" s="55">
        <v>18.770000000000003</v>
      </c>
      <c r="I255" s="56" t="s">
        <v>491</v>
      </c>
      <c r="J255" s="57">
        <f t="shared" si="9"/>
        <v>112.62000000000002</v>
      </c>
      <c r="K255" s="58">
        <f t="shared" si="10"/>
        <v>14.399999999999999</v>
      </c>
      <c r="L255" s="7">
        <f t="shared" si="11"/>
        <v>127.02000000000001</v>
      </c>
      <c r="M255" s="7">
        <v>0</v>
      </c>
    </row>
    <row r="256" spans="2:13" ht="42">
      <c r="B256" s="5" t="s">
        <v>492</v>
      </c>
      <c r="C256" s="54" t="s">
        <v>98</v>
      </c>
      <c r="D256" s="54">
        <v>86885</v>
      </c>
      <c r="E256" s="6" t="s">
        <v>1310</v>
      </c>
      <c r="F256" s="54" t="s">
        <v>171</v>
      </c>
      <c r="G256" s="5">
        <v>44</v>
      </c>
      <c r="H256" s="55">
        <v>9.3500000000000014</v>
      </c>
      <c r="I256" s="56" t="s">
        <v>493</v>
      </c>
      <c r="J256" s="57">
        <f t="shared" si="9"/>
        <v>411.40000000000009</v>
      </c>
      <c r="K256" s="58">
        <f t="shared" si="10"/>
        <v>158.84</v>
      </c>
      <c r="L256" s="7">
        <f t="shared" si="11"/>
        <v>570.24000000000012</v>
      </c>
      <c r="M256" s="7">
        <v>0</v>
      </c>
    </row>
    <row r="257" spans="2:13" ht="42">
      <c r="B257" s="5" t="s">
        <v>494</v>
      </c>
      <c r="C257" s="54" t="s">
        <v>98</v>
      </c>
      <c r="D257" s="54">
        <v>86881</v>
      </c>
      <c r="E257" s="6" t="s">
        <v>1311</v>
      </c>
      <c r="F257" s="54" t="s">
        <v>171</v>
      </c>
      <c r="G257" s="5">
        <v>8</v>
      </c>
      <c r="H257" s="55">
        <v>164.75</v>
      </c>
      <c r="I257" s="56" t="s">
        <v>176</v>
      </c>
      <c r="J257" s="57">
        <f t="shared" si="9"/>
        <v>1318</v>
      </c>
      <c r="K257" s="58">
        <f t="shared" si="10"/>
        <v>51.6</v>
      </c>
      <c r="L257" s="7">
        <f t="shared" si="11"/>
        <v>1369.6</v>
      </c>
      <c r="M257" s="7">
        <v>0</v>
      </c>
    </row>
    <row r="258" spans="2:13" ht="42">
      <c r="B258" s="5" t="s">
        <v>495</v>
      </c>
      <c r="C258" s="54" t="s">
        <v>98</v>
      </c>
      <c r="D258" s="54">
        <v>89482</v>
      </c>
      <c r="E258" s="6" t="s">
        <v>1312</v>
      </c>
      <c r="F258" s="54" t="s">
        <v>171</v>
      </c>
      <c r="G258" s="5">
        <v>8</v>
      </c>
      <c r="H258" s="55">
        <v>35.119999999999997</v>
      </c>
      <c r="I258" s="56" t="s">
        <v>496</v>
      </c>
      <c r="J258" s="57">
        <f t="shared" si="9"/>
        <v>280.95999999999998</v>
      </c>
      <c r="K258" s="58">
        <f t="shared" si="10"/>
        <v>58.56</v>
      </c>
      <c r="L258" s="7">
        <f t="shared" si="11"/>
        <v>339.52</v>
      </c>
      <c r="M258" s="7">
        <v>0</v>
      </c>
    </row>
    <row r="259" spans="2:13" ht="56">
      <c r="B259" s="5" t="s">
        <v>497</v>
      </c>
      <c r="C259" s="54" t="s">
        <v>98</v>
      </c>
      <c r="D259" s="54">
        <v>89707</v>
      </c>
      <c r="E259" s="6" t="s">
        <v>1313</v>
      </c>
      <c r="F259" s="54" t="s">
        <v>171</v>
      </c>
      <c r="G259" s="5">
        <v>12</v>
      </c>
      <c r="H259" s="55">
        <v>37.74</v>
      </c>
      <c r="I259" s="56" t="s">
        <v>498</v>
      </c>
      <c r="J259" s="57">
        <f t="shared" si="9"/>
        <v>452.88</v>
      </c>
      <c r="K259" s="58">
        <f t="shared" si="10"/>
        <v>161.28</v>
      </c>
      <c r="L259" s="7">
        <f t="shared" si="11"/>
        <v>614.16</v>
      </c>
      <c r="M259" s="7">
        <v>0</v>
      </c>
    </row>
    <row r="260" spans="2:13" ht="42">
      <c r="B260" s="5" t="s">
        <v>499</v>
      </c>
      <c r="C260" s="54" t="s">
        <v>98</v>
      </c>
      <c r="D260" s="54">
        <v>89491</v>
      </c>
      <c r="E260" s="6" t="s">
        <v>1314</v>
      </c>
      <c r="F260" s="54" t="s">
        <v>171</v>
      </c>
      <c r="G260" s="5">
        <v>4</v>
      </c>
      <c r="H260" s="55">
        <v>98.33</v>
      </c>
      <c r="I260" s="56" t="s">
        <v>500</v>
      </c>
      <c r="J260" s="57">
        <f t="shared" si="9"/>
        <v>393.32</v>
      </c>
      <c r="K260" s="58">
        <f t="shared" si="10"/>
        <v>45.36</v>
      </c>
      <c r="L260" s="7">
        <f t="shared" si="11"/>
        <v>438.68</v>
      </c>
      <c r="M260" s="7">
        <v>0</v>
      </c>
    </row>
    <row r="261" spans="2:13" ht="56">
      <c r="B261" s="5" t="s">
        <v>501</v>
      </c>
      <c r="C261" s="54" t="s">
        <v>98</v>
      </c>
      <c r="D261" s="54">
        <v>89849</v>
      </c>
      <c r="E261" s="6" t="s">
        <v>1315</v>
      </c>
      <c r="F261" s="54" t="s">
        <v>167</v>
      </c>
      <c r="G261" s="5">
        <v>18</v>
      </c>
      <c r="H261" s="55">
        <v>48.199999999999996</v>
      </c>
      <c r="I261" s="56" t="s">
        <v>502</v>
      </c>
      <c r="J261" s="57">
        <f t="shared" si="9"/>
        <v>867.59999999999991</v>
      </c>
      <c r="K261" s="58">
        <f t="shared" si="10"/>
        <v>188.82</v>
      </c>
      <c r="L261" s="7">
        <f t="shared" si="11"/>
        <v>1056.4199999999998</v>
      </c>
      <c r="M261" s="7">
        <v>0</v>
      </c>
    </row>
    <row r="262" spans="2:13" ht="56">
      <c r="B262" s="5" t="s">
        <v>503</v>
      </c>
      <c r="C262" s="54" t="s">
        <v>98</v>
      </c>
      <c r="D262" s="54">
        <v>89712</v>
      </c>
      <c r="E262" s="6" t="s">
        <v>1316</v>
      </c>
      <c r="F262" s="54" t="s">
        <v>167</v>
      </c>
      <c r="G262" s="5">
        <v>8</v>
      </c>
      <c r="H262" s="55">
        <v>16.66</v>
      </c>
      <c r="I262" s="56" t="s">
        <v>504</v>
      </c>
      <c r="J262" s="57">
        <f t="shared" si="9"/>
        <v>133.28</v>
      </c>
      <c r="K262" s="58">
        <f t="shared" si="10"/>
        <v>86</v>
      </c>
      <c r="L262" s="7">
        <f t="shared" si="11"/>
        <v>219.28</v>
      </c>
      <c r="M262" s="7">
        <v>0</v>
      </c>
    </row>
    <row r="263" spans="2:13" ht="42">
      <c r="B263" s="5" t="s">
        <v>505</v>
      </c>
      <c r="C263" s="54" t="s">
        <v>98</v>
      </c>
      <c r="D263" s="54">
        <v>89355</v>
      </c>
      <c r="E263" s="6" t="s">
        <v>1317</v>
      </c>
      <c r="F263" s="54" t="s">
        <v>167</v>
      </c>
      <c r="G263" s="5">
        <v>12</v>
      </c>
      <c r="H263" s="55">
        <v>8.8800000000000008</v>
      </c>
      <c r="I263" s="56" t="s">
        <v>507</v>
      </c>
      <c r="J263" s="57">
        <f t="shared" si="9"/>
        <v>106.56</v>
      </c>
      <c r="K263" s="58">
        <f t="shared" si="10"/>
        <v>132.96</v>
      </c>
      <c r="L263" s="7">
        <f t="shared" si="11"/>
        <v>239.52</v>
      </c>
      <c r="M263" s="7">
        <v>0</v>
      </c>
    </row>
    <row r="264" spans="2:13" ht="42">
      <c r="B264" s="5" t="s">
        <v>508</v>
      </c>
      <c r="C264" s="54" t="s">
        <v>98</v>
      </c>
      <c r="D264" s="54">
        <v>89356</v>
      </c>
      <c r="E264" s="6" t="s">
        <v>1318</v>
      </c>
      <c r="F264" s="54" t="s">
        <v>167</v>
      </c>
      <c r="G264" s="5">
        <v>18</v>
      </c>
      <c r="H264" s="55">
        <v>10.180000000000001</v>
      </c>
      <c r="I264" s="56" t="s">
        <v>510</v>
      </c>
      <c r="J264" s="57">
        <f t="shared" si="9"/>
        <v>183.24000000000004</v>
      </c>
      <c r="K264" s="58">
        <f t="shared" si="10"/>
        <v>231.29999999999998</v>
      </c>
      <c r="L264" s="7">
        <f t="shared" si="11"/>
        <v>414.54</v>
      </c>
      <c r="M264" s="7">
        <v>0</v>
      </c>
    </row>
    <row r="265" spans="2:13" ht="42">
      <c r="B265" s="5" t="s">
        <v>511</v>
      </c>
      <c r="C265" s="54" t="s">
        <v>98</v>
      </c>
      <c r="D265" s="54">
        <v>89357</v>
      </c>
      <c r="E265" s="6" t="s">
        <v>1319</v>
      </c>
      <c r="F265" s="54" t="s">
        <v>167</v>
      </c>
      <c r="G265" s="5">
        <v>14</v>
      </c>
      <c r="H265" s="55">
        <v>16.54</v>
      </c>
      <c r="I265" s="56" t="s">
        <v>512</v>
      </c>
      <c r="J265" s="57">
        <f t="shared" si="9"/>
        <v>231.56</v>
      </c>
      <c r="K265" s="58">
        <f t="shared" si="10"/>
        <v>213.78</v>
      </c>
      <c r="L265" s="7">
        <f t="shared" si="11"/>
        <v>445.34000000000003</v>
      </c>
      <c r="M265" s="7">
        <v>0</v>
      </c>
    </row>
    <row r="266" spans="2:13" ht="42">
      <c r="B266" s="5" t="s">
        <v>513</v>
      </c>
      <c r="C266" s="54" t="s">
        <v>98</v>
      </c>
      <c r="D266" s="54">
        <v>89449</v>
      </c>
      <c r="E266" s="6" t="s">
        <v>1320</v>
      </c>
      <c r="F266" s="54" t="s">
        <v>167</v>
      </c>
      <c r="G266" s="5">
        <v>4</v>
      </c>
      <c r="H266" s="55">
        <v>17.36</v>
      </c>
      <c r="I266" s="56" t="s">
        <v>514</v>
      </c>
      <c r="J266" s="57">
        <f t="shared" si="9"/>
        <v>69.44</v>
      </c>
      <c r="K266" s="58">
        <f t="shared" si="10"/>
        <v>4.5199999999999996</v>
      </c>
      <c r="L266" s="7">
        <f t="shared" si="11"/>
        <v>73.959999999999994</v>
      </c>
      <c r="M266" s="7">
        <v>0</v>
      </c>
    </row>
    <row r="267" spans="2:13" ht="42">
      <c r="B267" s="5" t="s">
        <v>515</v>
      </c>
      <c r="C267" s="54" t="s">
        <v>98</v>
      </c>
      <c r="D267" s="54">
        <v>89450</v>
      </c>
      <c r="E267" s="6" t="s">
        <v>1321</v>
      </c>
      <c r="F267" s="54" t="s">
        <v>167</v>
      </c>
      <c r="G267" s="5">
        <v>4</v>
      </c>
      <c r="H267" s="55">
        <v>28.33</v>
      </c>
      <c r="I267" s="56" t="s">
        <v>516</v>
      </c>
      <c r="J267" s="57">
        <f t="shared" si="9"/>
        <v>113.32</v>
      </c>
      <c r="K267" s="58">
        <f t="shared" si="10"/>
        <v>5.32</v>
      </c>
      <c r="L267" s="7">
        <f t="shared" si="11"/>
        <v>118.63999999999999</v>
      </c>
      <c r="M267" s="7">
        <v>0</v>
      </c>
    </row>
    <row r="268" spans="2:13" ht="42">
      <c r="B268" s="5" t="s">
        <v>517</v>
      </c>
      <c r="C268" s="54" t="s">
        <v>98</v>
      </c>
      <c r="D268" s="54">
        <v>89451</v>
      </c>
      <c r="E268" s="6" t="s">
        <v>1322</v>
      </c>
      <c r="F268" s="54" t="s">
        <v>167</v>
      </c>
      <c r="G268" s="5">
        <v>4</v>
      </c>
      <c r="H268" s="55">
        <v>46.67</v>
      </c>
      <c r="I268" s="56" t="s">
        <v>518</v>
      </c>
      <c r="J268" s="57">
        <f t="shared" si="9"/>
        <v>186.68</v>
      </c>
      <c r="K268" s="58">
        <f t="shared" si="10"/>
        <v>6.56</v>
      </c>
      <c r="L268" s="7">
        <f t="shared" si="11"/>
        <v>193.24</v>
      </c>
      <c r="M268" s="7">
        <v>0</v>
      </c>
    </row>
    <row r="269" spans="2:13" ht="56">
      <c r="B269" s="5" t="s">
        <v>519</v>
      </c>
      <c r="C269" s="54" t="s">
        <v>98</v>
      </c>
      <c r="D269" s="54">
        <v>89358</v>
      </c>
      <c r="E269" s="6" t="s">
        <v>1323</v>
      </c>
      <c r="F269" s="54" t="s">
        <v>171</v>
      </c>
      <c r="G269" s="5">
        <v>4</v>
      </c>
      <c r="H269" s="55">
        <v>3.3</v>
      </c>
      <c r="I269" s="56" t="s">
        <v>521</v>
      </c>
      <c r="J269" s="57">
        <f t="shared" si="9"/>
        <v>13.2</v>
      </c>
      <c r="K269" s="58">
        <f t="shared" si="10"/>
        <v>17.760000000000002</v>
      </c>
      <c r="L269" s="7">
        <f t="shared" si="11"/>
        <v>30.96</v>
      </c>
      <c r="M269" s="7">
        <v>0</v>
      </c>
    </row>
    <row r="270" spans="2:13" ht="56">
      <c r="B270" s="5" t="s">
        <v>522</v>
      </c>
      <c r="C270" s="54" t="s">
        <v>98</v>
      </c>
      <c r="D270" s="54">
        <v>89362</v>
      </c>
      <c r="E270" s="6" t="s">
        <v>1324</v>
      </c>
      <c r="F270" s="54" t="s">
        <v>171</v>
      </c>
      <c r="G270" s="5">
        <v>6</v>
      </c>
      <c r="H270" s="55">
        <v>4.0600000000000005</v>
      </c>
      <c r="I270" s="56" t="s">
        <v>524</v>
      </c>
      <c r="J270" s="57">
        <f t="shared" si="9"/>
        <v>24.360000000000003</v>
      </c>
      <c r="K270" s="58">
        <f t="shared" si="10"/>
        <v>30.900000000000002</v>
      </c>
      <c r="L270" s="7">
        <f t="shared" si="11"/>
        <v>55.260000000000005</v>
      </c>
      <c r="M270" s="7">
        <v>0</v>
      </c>
    </row>
    <row r="271" spans="2:13" ht="42">
      <c r="B271" s="5" t="s">
        <v>525</v>
      </c>
      <c r="C271" s="54" t="s">
        <v>98</v>
      </c>
      <c r="D271" s="54">
        <v>89501</v>
      </c>
      <c r="E271" s="6" t="s">
        <v>1325</v>
      </c>
      <c r="F271" s="54" t="s">
        <v>171</v>
      </c>
      <c r="G271" s="5">
        <v>6</v>
      </c>
      <c r="H271" s="55">
        <v>9.8000000000000007</v>
      </c>
      <c r="I271" s="56" t="s">
        <v>526</v>
      </c>
      <c r="J271" s="57">
        <f t="shared" si="9"/>
        <v>58.800000000000004</v>
      </c>
      <c r="K271" s="58">
        <f t="shared" si="10"/>
        <v>25.68</v>
      </c>
      <c r="L271" s="7">
        <f t="shared" si="11"/>
        <v>84.48</v>
      </c>
      <c r="M271" s="7">
        <v>0</v>
      </c>
    </row>
    <row r="272" spans="2:13" ht="42">
      <c r="B272" s="5" t="s">
        <v>527</v>
      </c>
      <c r="C272" s="54" t="s">
        <v>98</v>
      </c>
      <c r="D272" s="54">
        <v>89505</v>
      </c>
      <c r="E272" s="6" t="s">
        <v>1326</v>
      </c>
      <c r="F272" s="54" t="s">
        <v>171</v>
      </c>
      <c r="G272" s="5">
        <v>4</v>
      </c>
      <c r="H272" s="55">
        <v>36</v>
      </c>
      <c r="I272" s="56" t="s">
        <v>528</v>
      </c>
      <c r="J272" s="57">
        <f t="shared" si="9"/>
        <v>144</v>
      </c>
      <c r="K272" s="58">
        <f t="shared" si="10"/>
        <v>20.239999999999998</v>
      </c>
      <c r="L272" s="7">
        <f t="shared" si="11"/>
        <v>164.24</v>
      </c>
      <c r="M272" s="7">
        <v>0</v>
      </c>
    </row>
    <row r="273" spans="2:13" ht="56">
      <c r="B273" s="5" t="s">
        <v>529</v>
      </c>
      <c r="C273" s="54" t="s">
        <v>98</v>
      </c>
      <c r="D273" s="54">
        <v>90373</v>
      </c>
      <c r="E273" s="6" t="s">
        <v>1327</v>
      </c>
      <c r="F273" s="54" t="s">
        <v>171</v>
      </c>
      <c r="G273" s="5">
        <v>4</v>
      </c>
      <c r="H273" s="55">
        <v>8.44</v>
      </c>
      <c r="I273" s="56" t="s">
        <v>530</v>
      </c>
      <c r="J273" s="57">
        <f t="shared" ref="J273:J336" si="12">G273*H273</f>
        <v>33.76</v>
      </c>
      <c r="K273" s="58">
        <f t="shared" ref="K273:K336" si="13">G273*I273</f>
        <v>17.68</v>
      </c>
      <c r="L273" s="7">
        <f t="shared" ref="L273:L336" si="14">J273+K273</f>
        <v>51.44</v>
      </c>
      <c r="M273" s="7">
        <v>0</v>
      </c>
    </row>
    <row r="274" spans="2:13" ht="56">
      <c r="B274" s="5" t="s">
        <v>531</v>
      </c>
      <c r="C274" s="54" t="s">
        <v>98</v>
      </c>
      <c r="D274" s="54">
        <v>89366</v>
      </c>
      <c r="E274" s="6" t="s">
        <v>1328</v>
      </c>
      <c r="F274" s="54" t="s">
        <v>171</v>
      </c>
      <c r="G274" s="5">
        <v>4</v>
      </c>
      <c r="H274" s="55">
        <v>11.400000000000002</v>
      </c>
      <c r="I274" s="56" t="s">
        <v>532</v>
      </c>
      <c r="J274" s="57">
        <f t="shared" si="12"/>
        <v>45.600000000000009</v>
      </c>
      <c r="K274" s="58">
        <f t="shared" si="13"/>
        <v>19.079999999999998</v>
      </c>
      <c r="L274" s="7">
        <f t="shared" si="14"/>
        <v>64.680000000000007</v>
      </c>
      <c r="M274" s="7">
        <v>0</v>
      </c>
    </row>
    <row r="275" spans="2:13" ht="42">
      <c r="B275" s="5" t="s">
        <v>533</v>
      </c>
      <c r="C275" s="54" t="s">
        <v>98</v>
      </c>
      <c r="D275" s="54">
        <v>89502</v>
      </c>
      <c r="E275" s="6" t="s">
        <v>1329</v>
      </c>
      <c r="F275" s="54" t="s">
        <v>171</v>
      </c>
      <c r="G275" s="5">
        <v>9</v>
      </c>
      <c r="H275" s="55">
        <v>12.41</v>
      </c>
      <c r="I275" s="56" t="s">
        <v>534</v>
      </c>
      <c r="J275" s="57">
        <f t="shared" si="12"/>
        <v>111.69</v>
      </c>
      <c r="K275" s="58">
        <f t="shared" si="13"/>
        <v>38.429999999999993</v>
      </c>
      <c r="L275" s="7">
        <f t="shared" si="14"/>
        <v>150.12</v>
      </c>
      <c r="M275" s="7">
        <v>0</v>
      </c>
    </row>
    <row r="276" spans="2:13" ht="28">
      <c r="B276" s="5" t="s">
        <v>535</v>
      </c>
      <c r="C276" s="54" t="s">
        <v>141</v>
      </c>
      <c r="D276" s="54" t="s">
        <v>536</v>
      </c>
      <c r="E276" s="6" t="s">
        <v>537</v>
      </c>
      <c r="F276" s="54" t="s">
        <v>441</v>
      </c>
      <c r="G276" s="5">
        <v>4</v>
      </c>
      <c r="H276" s="55">
        <v>5.42</v>
      </c>
      <c r="I276" s="56">
        <v>8.59</v>
      </c>
      <c r="J276" s="57">
        <f t="shared" si="12"/>
        <v>21.68</v>
      </c>
      <c r="K276" s="58">
        <f t="shared" si="13"/>
        <v>34.36</v>
      </c>
      <c r="L276" s="7">
        <f t="shared" si="14"/>
        <v>56.04</v>
      </c>
      <c r="M276" s="7">
        <v>0</v>
      </c>
    </row>
    <row r="277" spans="2:13" ht="28">
      <c r="B277" s="5" t="s">
        <v>538</v>
      </c>
      <c r="C277" s="54" t="s">
        <v>141</v>
      </c>
      <c r="D277" s="54" t="s">
        <v>539</v>
      </c>
      <c r="E277" s="6" t="s">
        <v>540</v>
      </c>
      <c r="F277" s="54" t="s">
        <v>441</v>
      </c>
      <c r="G277" s="5">
        <v>4</v>
      </c>
      <c r="H277" s="55">
        <v>9.59</v>
      </c>
      <c r="I277" s="56">
        <v>8.59</v>
      </c>
      <c r="J277" s="57">
        <f t="shared" si="12"/>
        <v>38.36</v>
      </c>
      <c r="K277" s="58">
        <f t="shared" si="13"/>
        <v>34.36</v>
      </c>
      <c r="L277" s="7">
        <f t="shared" si="14"/>
        <v>72.72</v>
      </c>
      <c r="M277" s="7">
        <v>0</v>
      </c>
    </row>
    <row r="278" spans="2:13" ht="70">
      <c r="B278" s="5" t="s">
        <v>541</v>
      </c>
      <c r="C278" s="54" t="s">
        <v>98</v>
      </c>
      <c r="D278" s="54">
        <v>89810</v>
      </c>
      <c r="E278" s="6" t="s">
        <v>1330</v>
      </c>
      <c r="F278" s="54" t="s">
        <v>171</v>
      </c>
      <c r="G278" s="5">
        <v>5</v>
      </c>
      <c r="H278" s="55">
        <v>24.4</v>
      </c>
      <c r="I278" s="56" t="s">
        <v>496</v>
      </c>
      <c r="J278" s="57">
        <f t="shared" si="12"/>
        <v>122</v>
      </c>
      <c r="K278" s="58">
        <f t="shared" si="13"/>
        <v>36.6</v>
      </c>
      <c r="L278" s="7">
        <f t="shared" si="14"/>
        <v>158.6</v>
      </c>
      <c r="M278" s="7">
        <v>0</v>
      </c>
    </row>
    <row r="279" spans="2:13" ht="70">
      <c r="B279" s="5" t="s">
        <v>542</v>
      </c>
      <c r="C279" s="54" t="s">
        <v>98</v>
      </c>
      <c r="D279" s="54">
        <v>89724</v>
      </c>
      <c r="E279" s="6" t="s">
        <v>1331</v>
      </c>
      <c r="F279" s="54" t="s">
        <v>171</v>
      </c>
      <c r="G279" s="5">
        <v>8</v>
      </c>
      <c r="H279" s="55">
        <v>5.8500000000000005</v>
      </c>
      <c r="I279" s="56" t="s">
        <v>526</v>
      </c>
      <c r="J279" s="57">
        <f t="shared" si="12"/>
        <v>46.800000000000004</v>
      </c>
      <c r="K279" s="58">
        <f t="shared" si="13"/>
        <v>34.24</v>
      </c>
      <c r="L279" s="7">
        <f t="shared" si="14"/>
        <v>81.040000000000006</v>
      </c>
      <c r="M279" s="7">
        <v>0</v>
      </c>
    </row>
    <row r="280" spans="2:13" ht="28">
      <c r="B280" s="5" t="s">
        <v>543</v>
      </c>
      <c r="C280" s="54" t="s">
        <v>141</v>
      </c>
      <c r="D280" s="54" t="s">
        <v>544</v>
      </c>
      <c r="E280" s="6" t="s">
        <v>545</v>
      </c>
      <c r="F280" s="54" t="s">
        <v>441</v>
      </c>
      <c r="G280" s="5">
        <v>4</v>
      </c>
      <c r="H280" s="55">
        <v>5.86</v>
      </c>
      <c r="I280" s="56">
        <v>6.14</v>
      </c>
      <c r="J280" s="57">
        <f t="shared" si="12"/>
        <v>23.44</v>
      </c>
      <c r="K280" s="58">
        <f t="shared" si="13"/>
        <v>24.56</v>
      </c>
      <c r="L280" s="7">
        <f t="shared" si="14"/>
        <v>48</v>
      </c>
      <c r="M280" s="7">
        <v>0</v>
      </c>
    </row>
    <row r="281" spans="2:13">
      <c r="B281" s="5" t="s">
        <v>546</v>
      </c>
      <c r="C281" s="54" t="s">
        <v>141</v>
      </c>
      <c r="D281" s="54" t="s">
        <v>547</v>
      </c>
      <c r="E281" s="6" t="s">
        <v>548</v>
      </c>
      <c r="F281" s="54" t="s">
        <v>441</v>
      </c>
      <c r="G281" s="5">
        <v>4</v>
      </c>
      <c r="H281" s="55">
        <v>2.35</v>
      </c>
      <c r="I281" s="56">
        <v>4.5999999999999996</v>
      </c>
      <c r="J281" s="57">
        <f t="shared" si="12"/>
        <v>9.4</v>
      </c>
      <c r="K281" s="58">
        <f t="shared" si="13"/>
        <v>18.399999999999999</v>
      </c>
      <c r="L281" s="7">
        <f t="shared" si="14"/>
        <v>27.799999999999997</v>
      </c>
      <c r="M281" s="7">
        <v>0</v>
      </c>
    </row>
    <row r="282" spans="2:13" ht="42">
      <c r="B282" s="5" t="s">
        <v>549</v>
      </c>
      <c r="C282" s="54" t="s">
        <v>98</v>
      </c>
      <c r="D282" s="54">
        <v>94667</v>
      </c>
      <c r="E282" s="6" t="s">
        <v>1332</v>
      </c>
      <c r="F282" s="54" t="s">
        <v>171</v>
      </c>
      <c r="G282" s="5">
        <v>4</v>
      </c>
      <c r="H282" s="55">
        <v>28.52</v>
      </c>
      <c r="I282" s="56" t="s">
        <v>550</v>
      </c>
      <c r="J282" s="57">
        <f t="shared" si="12"/>
        <v>114.08</v>
      </c>
      <c r="K282" s="58">
        <f t="shared" si="13"/>
        <v>24.92</v>
      </c>
      <c r="L282" s="7">
        <f t="shared" si="14"/>
        <v>139</v>
      </c>
      <c r="M282" s="7">
        <v>0</v>
      </c>
    </row>
    <row r="283" spans="2:13" ht="28">
      <c r="B283" s="5" t="s">
        <v>551</v>
      </c>
      <c r="C283" s="54" t="s">
        <v>141</v>
      </c>
      <c r="D283" s="54" t="s">
        <v>552</v>
      </c>
      <c r="E283" s="6" t="s">
        <v>553</v>
      </c>
      <c r="F283" s="54" t="s">
        <v>441</v>
      </c>
      <c r="G283" s="5">
        <v>2</v>
      </c>
      <c r="H283" s="55">
        <v>54.06</v>
      </c>
      <c r="I283" s="56">
        <v>11.05</v>
      </c>
      <c r="J283" s="57">
        <f t="shared" si="12"/>
        <v>108.12</v>
      </c>
      <c r="K283" s="58">
        <f t="shared" si="13"/>
        <v>22.1</v>
      </c>
      <c r="L283" s="7">
        <f t="shared" si="14"/>
        <v>130.22</v>
      </c>
      <c r="M283" s="7">
        <v>0</v>
      </c>
    </row>
    <row r="284" spans="2:13" ht="28">
      <c r="B284" s="5" t="s">
        <v>554</v>
      </c>
      <c r="C284" s="54" t="s">
        <v>141</v>
      </c>
      <c r="D284" s="54" t="s">
        <v>555</v>
      </c>
      <c r="E284" s="6" t="s">
        <v>556</v>
      </c>
      <c r="F284" s="54" t="s">
        <v>441</v>
      </c>
      <c r="G284" s="5">
        <v>4</v>
      </c>
      <c r="H284" s="55">
        <v>84.28</v>
      </c>
      <c r="I284" s="56">
        <v>13.81</v>
      </c>
      <c r="J284" s="57">
        <f t="shared" si="12"/>
        <v>337.12</v>
      </c>
      <c r="K284" s="58">
        <f t="shared" si="13"/>
        <v>55.24</v>
      </c>
      <c r="L284" s="7">
        <f t="shared" si="14"/>
        <v>392.36</v>
      </c>
      <c r="M284" s="7">
        <v>0</v>
      </c>
    </row>
    <row r="285" spans="2:13" ht="28">
      <c r="B285" s="5" t="s">
        <v>557</v>
      </c>
      <c r="C285" s="54" t="s">
        <v>141</v>
      </c>
      <c r="D285" s="54" t="s">
        <v>558</v>
      </c>
      <c r="E285" s="6" t="s">
        <v>559</v>
      </c>
      <c r="F285" s="54" t="s">
        <v>441</v>
      </c>
      <c r="G285" s="5">
        <v>9</v>
      </c>
      <c r="H285" s="55">
        <v>180.24</v>
      </c>
      <c r="I285" s="56">
        <v>16.27</v>
      </c>
      <c r="J285" s="57">
        <f t="shared" si="12"/>
        <v>1622.16</v>
      </c>
      <c r="K285" s="58">
        <f t="shared" si="13"/>
        <v>146.43</v>
      </c>
      <c r="L285" s="7">
        <f t="shared" si="14"/>
        <v>1768.5900000000001</v>
      </c>
      <c r="M285" s="7">
        <v>0</v>
      </c>
    </row>
    <row r="286" spans="2:13">
      <c r="B286" s="5" t="s">
        <v>560</v>
      </c>
      <c r="C286" s="54" t="s">
        <v>141</v>
      </c>
      <c r="D286" s="54" t="s">
        <v>561</v>
      </c>
      <c r="E286" s="6" t="s">
        <v>562</v>
      </c>
      <c r="F286" s="54" t="s">
        <v>441</v>
      </c>
      <c r="G286" s="5">
        <v>3</v>
      </c>
      <c r="H286" s="55">
        <v>14.64</v>
      </c>
      <c r="I286" s="56">
        <v>8.59</v>
      </c>
      <c r="J286" s="57">
        <f t="shared" si="12"/>
        <v>43.92</v>
      </c>
      <c r="K286" s="58">
        <f t="shared" si="13"/>
        <v>25.77</v>
      </c>
      <c r="L286" s="7">
        <f t="shared" si="14"/>
        <v>69.69</v>
      </c>
      <c r="M286" s="7">
        <v>0</v>
      </c>
    </row>
    <row r="287" spans="2:13" ht="70">
      <c r="B287" s="5" t="s">
        <v>563</v>
      </c>
      <c r="C287" s="54" t="s">
        <v>98</v>
      </c>
      <c r="D287" s="54">
        <v>89811</v>
      </c>
      <c r="E287" s="6" t="s">
        <v>1333</v>
      </c>
      <c r="F287" s="54" t="s">
        <v>171</v>
      </c>
      <c r="G287" s="5">
        <v>4</v>
      </c>
      <c r="H287" s="55">
        <v>39.47</v>
      </c>
      <c r="I287" s="56" t="s">
        <v>564</v>
      </c>
      <c r="J287" s="57">
        <f t="shared" si="12"/>
        <v>157.88</v>
      </c>
      <c r="K287" s="58">
        <f t="shared" si="13"/>
        <v>29.24</v>
      </c>
      <c r="L287" s="7">
        <f t="shared" si="14"/>
        <v>187.12</v>
      </c>
      <c r="M287" s="7">
        <v>0</v>
      </c>
    </row>
    <row r="288" spans="2:13" ht="56">
      <c r="B288" s="5" t="s">
        <v>565</v>
      </c>
      <c r="C288" s="54" t="s">
        <v>98</v>
      </c>
      <c r="D288" s="54">
        <v>103972</v>
      </c>
      <c r="E288" s="6" t="s">
        <v>1334</v>
      </c>
      <c r="F288" s="54" t="s">
        <v>171</v>
      </c>
      <c r="G288" s="5">
        <v>4</v>
      </c>
      <c r="H288" s="55">
        <v>25.28</v>
      </c>
      <c r="I288" s="56" t="s">
        <v>566</v>
      </c>
      <c r="J288" s="57">
        <f t="shared" si="12"/>
        <v>101.12</v>
      </c>
      <c r="K288" s="58">
        <f t="shared" si="13"/>
        <v>13.92</v>
      </c>
      <c r="L288" s="7">
        <f t="shared" si="14"/>
        <v>115.04</v>
      </c>
      <c r="M288" s="7">
        <v>0</v>
      </c>
    </row>
    <row r="289" spans="2:13" ht="70">
      <c r="B289" s="5" t="s">
        <v>567</v>
      </c>
      <c r="C289" s="54" t="s">
        <v>98</v>
      </c>
      <c r="D289" s="54">
        <v>89436</v>
      </c>
      <c r="E289" s="6" t="s">
        <v>1335</v>
      </c>
      <c r="F289" s="54" t="s">
        <v>171</v>
      </c>
      <c r="G289" s="5">
        <v>4</v>
      </c>
      <c r="H289" s="55">
        <v>4.6099999999999994</v>
      </c>
      <c r="I289" s="56" t="s">
        <v>568</v>
      </c>
      <c r="J289" s="57">
        <f t="shared" si="12"/>
        <v>18.439999999999998</v>
      </c>
      <c r="K289" s="58">
        <f t="shared" si="13"/>
        <v>13.4</v>
      </c>
      <c r="L289" s="7">
        <f t="shared" si="14"/>
        <v>31.839999999999996</v>
      </c>
      <c r="M289" s="7">
        <v>0</v>
      </c>
    </row>
    <row r="290" spans="2:13" ht="70">
      <c r="B290" s="5" t="s">
        <v>569</v>
      </c>
      <c r="C290" s="54" t="s">
        <v>98</v>
      </c>
      <c r="D290" s="54">
        <v>89570</v>
      </c>
      <c r="E290" s="6" t="s">
        <v>1336</v>
      </c>
      <c r="F290" s="54" t="s">
        <v>171</v>
      </c>
      <c r="G290" s="5">
        <v>8</v>
      </c>
      <c r="H290" s="55">
        <v>9.09</v>
      </c>
      <c r="I290" s="56" t="s">
        <v>570</v>
      </c>
      <c r="J290" s="57">
        <f t="shared" si="12"/>
        <v>72.72</v>
      </c>
      <c r="K290" s="58">
        <f t="shared" si="13"/>
        <v>17.68</v>
      </c>
      <c r="L290" s="7">
        <f t="shared" si="14"/>
        <v>90.4</v>
      </c>
      <c r="M290" s="7">
        <v>0</v>
      </c>
    </row>
    <row r="291" spans="2:13" ht="70">
      <c r="B291" s="5" t="s">
        <v>571</v>
      </c>
      <c r="C291" s="54" t="s">
        <v>98</v>
      </c>
      <c r="D291" s="54">
        <v>89795</v>
      </c>
      <c r="E291" s="6" t="s">
        <v>1337</v>
      </c>
      <c r="F291" s="54" t="s">
        <v>171</v>
      </c>
      <c r="G291" s="5">
        <v>2</v>
      </c>
      <c r="H291" s="55">
        <v>36.58</v>
      </c>
      <c r="I291" s="56" t="s">
        <v>572</v>
      </c>
      <c r="J291" s="57">
        <f t="shared" si="12"/>
        <v>73.16</v>
      </c>
      <c r="K291" s="58">
        <f t="shared" si="13"/>
        <v>14.84</v>
      </c>
      <c r="L291" s="7">
        <f t="shared" si="14"/>
        <v>88</v>
      </c>
      <c r="M291" s="7">
        <v>0</v>
      </c>
    </row>
    <row r="292" spans="2:13" ht="28">
      <c r="B292" s="5" t="s">
        <v>573</v>
      </c>
      <c r="C292" s="54" t="s">
        <v>141</v>
      </c>
      <c r="D292" s="54" t="s">
        <v>574</v>
      </c>
      <c r="E292" s="6" t="s">
        <v>575</v>
      </c>
      <c r="F292" s="54" t="s">
        <v>441</v>
      </c>
      <c r="G292" s="5">
        <v>6</v>
      </c>
      <c r="H292" s="55">
        <v>58.76</v>
      </c>
      <c r="I292" s="56">
        <v>11.36</v>
      </c>
      <c r="J292" s="57">
        <f t="shared" si="12"/>
        <v>352.56</v>
      </c>
      <c r="K292" s="58">
        <f t="shared" si="13"/>
        <v>68.16</v>
      </c>
      <c r="L292" s="7">
        <f t="shared" si="14"/>
        <v>420.72</v>
      </c>
      <c r="M292" s="7">
        <v>0</v>
      </c>
    </row>
    <row r="293" spans="2:13" ht="70">
      <c r="B293" s="5" t="s">
        <v>576</v>
      </c>
      <c r="C293" s="54" t="s">
        <v>98</v>
      </c>
      <c r="D293" s="54">
        <v>89785</v>
      </c>
      <c r="E293" s="6" t="s">
        <v>1338</v>
      </c>
      <c r="F293" s="54" t="s">
        <v>171</v>
      </c>
      <c r="G293" s="5">
        <v>4</v>
      </c>
      <c r="H293" s="55">
        <v>22.29</v>
      </c>
      <c r="I293" s="56" t="s">
        <v>577</v>
      </c>
      <c r="J293" s="57">
        <f t="shared" si="12"/>
        <v>89.16</v>
      </c>
      <c r="K293" s="58">
        <f t="shared" si="13"/>
        <v>24.8</v>
      </c>
      <c r="L293" s="7">
        <f t="shared" si="14"/>
        <v>113.96</v>
      </c>
      <c r="M293" s="7">
        <v>0</v>
      </c>
    </row>
    <row r="294" spans="2:13" ht="70">
      <c r="B294" s="5" t="s">
        <v>578</v>
      </c>
      <c r="C294" s="54" t="s">
        <v>98</v>
      </c>
      <c r="D294" s="54">
        <v>89797</v>
      </c>
      <c r="E294" s="6" t="s">
        <v>1339</v>
      </c>
      <c r="F294" s="54" t="s">
        <v>171</v>
      </c>
      <c r="G294" s="5">
        <v>6</v>
      </c>
      <c r="H294" s="55">
        <v>46.56</v>
      </c>
      <c r="I294" s="56" t="s">
        <v>579</v>
      </c>
      <c r="J294" s="57">
        <f t="shared" si="12"/>
        <v>279.36</v>
      </c>
      <c r="K294" s="58">
        <f t="shared" si="13"/>
        <v>51.900000000000006</v>
      </c>
      <c r="L294" s="7">
        <f t="shared" si="14"/>
        <v>331.26</v>
      </c>
      <c r="M294" s="7">
        <v>0</v>
      </c>
    </row>
    <row r="295" spans="2:13" ht="70">
      <c r="B295" s="5" t="s">
        <v>580</v>
      </c>
      <c r="C295" s="54" t="s">
        <v>98</v>
      </c>
      <c r="D295" s="54">
        <v>89699</v>
      </c>
      <c r="E295" s="6" t="s">
        <v>1340</v>
      </c>
      <c r="F295" s="54" t="s">
        <v>171</v>
      </c>
      <c r="G295" s="5">
        <v>4</v>
      </c>
      <c r="H295" s="55">
        <v>195.31</v>
      </c>
      <c r="I295" s="56" t="s">
        <v>581</v>
      </c>
      <c r="J295" s="57">
        <f t="shared" si="12"/>
        <v>781.24</v>
      </c>
      <c r="K295" s="58">
        <f t="shared" si="13"/>
        <v>72.8</v>
      </c>
      <c r="L295" s="7">
        <f t="shared" si="14"/>
        <v>854.04</v>
      </c>
      <c r="M295" s="7">
        <v>0</v>
      </c>
    </row>
    <row r="296" spans="2:13" ht="28">
      <c r="B296" s="5" t="s">
        <v>582</v>
      </c>
      <c r="C296" s="54" t="s">
        <v>141</v>
      </c>
      <c r="D296" s="54" t="s">
        <v>583</v>
      </c>
      <c r="E296" s="6" t="s">
        <v>584</v>
      </c>
      <c r="F296" s="54" t="s">
        <v>441</v>
      </c>
      <c r="G296" s="5">
        <v>5</v>
      </c>
      <c r="H296" s="55">
        <v>6.34</v>
      </c>
      <c r="I296" s="56">
        <v>4.3</v>
      </c>
      <c r="J296" s="57">
        <f t="shared" si="12"/>
        <v>31.7</v>
      </c>
      <c r="K296" s="58">
        <f t="shared" si="13"/>
        <v>21.5</v>
      </c>
      <c r="L296" s="7">
        <f t="shared" si="14"/>
        <v>53.2</v>
      </c>
      <c r="M296" s="7">
        <v>0</v>
      </c>
    </row>
    <row r="297" spans="2:13" ht="28">
      <c r="B297" s="5" t="s">
        <v>585</v>
      </c>
      <c r="C297" s="54" t="s">
        <v>32</v>
      </c>
      <c r="D297" s="54" t="s">
        <v>586</v>
      </c>
      <c r="E297" s="6" t="s">
        <v>587</v>
      </c>
      <c r="F297" s="54" t="s">
        <v>43</v>
      </c>
      <c r="G297" s="5">
        <v>6</v>
      </c>
      <c r="H297" s="55">
        <v>14.303999999999998</v>
      </c>
      <c r="I297" s="56">
        <v>3.8560000000000003</v>
      </c>
      <c r="J297" s="57">
        <f t="shared" si="12"/>
        <v>85.823999999999984</v>
      </c>
      <c r="K297" s="58">
        <f t="shared" si="13"/>
        <v>23.136000000000003</v>
      </c>
      <c r="L297" s="7">
        <f t="shared" si="14"/>
        <v>108.95999999999998</v>
      </c>
      <c r="M297" s="7">
        <v>0</v>
      </c>
    </row>
    <row r="298" spans="2:13" ht="42">
      <c r="B298" s="5" t="s">
        <v>588</v>
      </c>
      <c r="C298" s="54" t="s">
        <v>98</v>
      </c>
      <c r="D298" s="54">
        <v>101665</v>
      </c>
      <c r="E298" s="6" t="s">
        <v>1341</v>
      </c>
      <c r="F298" s="54" t="s">
        <v>171</v>
      </c>
      <c r="G298" s="5">
        <v>10</v>
      </c>
      <c r="H298" s="55">
        <v>21.66</v>
      </c>
      <c r="I298" s="56" t="s">
        <v>589</v>
      </c>
      <c r="J298" s="57">
        <f t="shared" si="12"/>
        <v>216.6</v>
      </c>
      <c r="K298" s="58">
        <f t="shared" si="13"/>
        <v>126.6</v>
      </c>
      <c r="L298" s="7">
        <f t="shared" si="14"/>
        <v>343.2</v>
      </c>
      <c r="M298" s="7">
        <v>0</v>
      </c>
    </row>
    <row r="299" spans="2:13" ht="84">
      <c r="B299" s="5" t="s">
        <v>590</v>
      </c>
      <c r="C299" s="54" t="s">
        <v>32</v>
      </c>
      <c r="D299" s="54" t="s">
        <v>591</v>
      </c>
      <c r="E299" s="6" t="s">
        <v>592</v>
      </c>
      <c r="F299" s="54" t="s">
        <v>43</v>
      </c>
      <c r="G299" s="5">
        <v>30</v>
      </c>
      <c r="H299" s="55">
        <v>733.30332400000009</v>
      </c>
      <c r="I299" s="56">
        <v>565.81752300000005</v>
      </c>
      <c r="J299" s="57">
        <f t="shared" si="12"/>
        <v>21999.099720000002</v>
      </c>
      <c r="K299" s="58">
        <f t="shared" si="13"/>
        <v>16974.525690000002</v>
      </c>
      <c r="L299" s="7">
        <f t="shared" si="14"/>
        <v>38973.625410000008</v>
      </c>
      <c r="M299" s="7">
        <v>0</v>
      </c>
    </row>
    <row r="300" spans="2:13" ht="84">
      <c r="B300" s="5" t="s">
        <v>593</v>
      </c>
      <c r="C300" s="54" t="s">
        <v>32</v>
      </c>
      <c r="D300" s="54" t="s">
        <v>594</v>
      </c>
      <c r="E300" s="6" t="s">
        <v>595</v>
      </c>
      <c r="F300" s="54" t="s">
        <v>43</v>
      </c>
      <c r="G300" s="5">
        <v>6</v>
      </c>
      <c r="H300" s="55">
        <v>297.10202399999997</v>
      </c>
      <c r="I300" s="56">
        <v>283.522223</v>
      </c>
      <c r="J300" s="57">
        <f t="shared" si="12"/>
        <v>1782.6121439999997</v>
      </c>
      <c r="K300" s="58">
        <f t="shared" si="13"/>
        <v>1701.1333380000001</v>
      </c>
      <c r="L300" s="7">
        <f t="shared" si="14"/>
        <v>3483.7454819999998</v>
      </c>
      <c r="M300" s="7">
        <v>0</v>
      </c>
    </row>
    <row r="301" spans="2:13" ht="98">
      <c r="B301" s="5" t="s">
        <v>596</v>
      </c>
      <c r="C301" s="54" t="s">
        <v>32</v>
      </c>
      <c r="D301" s="54" t="s">
        <v>597</v>
      </c>
      <c r="E301" s="6" t="s">
        <v>598</v>
      </c>
      <c r="F301" s="54" t="s">
        <v>43</v>
      </c>
      <c r="G301" s="5">
        <v>3</v>
      </c>
      <c r="H301" s="55">
        <v>224.94142399999998</v>
      </c>
      <c r="I301" s="56">
        <v>178.08132300000003</v>
      </c>
      <c r="J301" s="57">
        <f t="shared" si="12"/>
        <v>674.82427199999995</v>
      </c>
      <c r="K301" s="58">
        <f t="shared" si="13"/>
        <v>534.24396900000011</v>
      </c>
      <c r="L301" s="7">
        <f t="shared" si="14"/>
        <v>1209.0682409999999</v>
      </c>
      <c r="M301" s="7">
        <v>0</v>
      </c>
    </row>
    <row r="302" spans="2:13" ht="70">
      <c r="B302" s="5" t="s">
        <v>599</v>
      </c>
      <c r="C302" s="54" t="s">
        <v>32</v>
      </c>
      <c r="D302" s="54" t="s">
        <v>600</v>
      </c>
      <c r="E302" s="6" t="s">
        <v>601</v>
      </c>
      <c r="F302" s="54" t="s">
        <v>43</v>
      </c>
      <c r="G302" s="5">
        <v>1</v>
      </c>
      <c r="H302" s="55">
        <v>460.46</v>
      </c>
      <c r="I302" s="56">
        <v>43.897000000000006</v>
      </c>
      <c r="J302" s="57">
        <f t="shared" si="12"/>
        <v>460.46</v>
      </c>
      <c r="K302" s="58">
        <f t="shared" si="13"/>
        <v>43.897000000000006</v>
      </c>
      <c r="L302" s="7">
        <f t="shared" si="14"/>
        <v>504.35699999999997</v>
      </c>
      <c r="M302" s="7">
        <v>0</v>
      </c>
    </row>
    <row r="303" spans="2:13">
      <c r="B303" s="5" t="s">
        <v>602</v>
      </c>
      <c r="C303" s="54" t="s">
        <v>27</v>
      </c>
      <c r="D303" s="54" t="s">
        <v>27</v>
      </c>
      <c r="E303" s="6" t="s">
        <v>603</v>
      </c>
      <c r="F303" s="54" t="s">
        <v>29</v>
      </c>
      <c r="G303" s="5"/>
      <c r="H303" s="55" t="s">
        <v>30</v>
      </c>
      <c r="I303" s="56" t="s">
        <v>30</v>
      </c>
      <c r="J303" s="57"/>
      <c r="K303" s="58"/>
      <c r="L303" s="7"/>
      <c r="M303" s="7">
        <f>SUM(L304:L308)</f>
        <v>356195.65</v>
      </c>
    </row>
    <row r="304" spans="2:13">
      <c r="B304" s="5" t="s">
        <v>604</v>
      </c>
      <c r="C304" s="54" t="s">
        <v>141</v>
      </c>
      <c r="D304" s="54" t="s">
        <v>605</v>
      </c>
      <c r="E304" s="6" t="s">
        <v>606</v>
      </c>
      <c r="F304" s="54" t="s">
        <v>143</v>
      </c>
      <c r="G304" s="5">
        <v>921</v>
      </c>
      <c r="H304" s="55">
        <v>140.22999999999999</v>
      </c>
      <c r="I304" s="56">
        <v>39.9</v>
      </c>
      <c r="J304" s="57">
        <f t="shared" si="12"/>
        <v>129151.82999999999</v>
      </c>
      <c r="K304" s="58">
        <f t="shared" si="13"/>
        <v>36747.9</v>
      </c>
      <c r="L304" s="7">
        <f t="shared" si="14"/>
        <v>165899.72999999998</v>
      </c>
      <c r="M304" s="7">
        <v>0</v>
      </c>
    </row>
    <row r="305" spans="2:13" ht="28">
      <c r="B305" s="5" t="s">
        <v>607</v>
      </c>
      <c r="C305" s="54" t="s">
        <v>98</v>
      </c>
      <c r="D305" s="54">
        <v>96120</v>
      </c>
      <c r="E305" s="6" t="s">
        <v>1342</v>
      </c>
      <c r="F305" s="54" t="s">
        <v>167</v>
      </c>
      <c r="G305" s="5">
        <v>590</v>
      </c>
      <c r="H305" s="55">
        <v>1.87</v>
      </c>
      <c r="I305" s="56" t="s">
        <v>608</v>
      </c>
      <c r="J305" s="57">
        <f t="shared" si="12"/>
        <v>1103.3</v>
      </c>
      <c r="K305" s="58">
        <f t="shared" si="13"/>
        <v>725.7</v>
      </c>
      <c r="L305" s="7">
        <f t="shared" si="14"/>
        <v>1829</v>
      </c>
      <c r="M305" s="7">
        <v>0</v>
      </c>
    </row>
    <row r="306" spans="2:13" ht="56">
      <c r="B306" s="5" t="s">
        <v>609</v>
      </c>
      <c r="C306" s="54" t="s">
        <v>32</v>
      </c>
      <c r="D306" s="54" t="s">
        <v>610</v>
      </c>
      <c r="E306" s="6" t="s">
        <v>611</v>
      </c>
      <c r="F306" s="54" t="s">
        <v>52</v>
      </c>
      <c r="G306" s="5">
        <v>107</v>
      </c>
      <c r="H306" s="55">
        <v>82.73</v>
      </c>
      <c r="I306" s="56">
        <v>43.83</v>
      </c>
      <c r="J306" s="57">
        <f t="shared" si="12"/>
        <v>8852.11</v>
      </c>
      <c r="K306" s="58">
        <f t="shared" si="13"/>
        <v>4689.8099999999995</v>
      </c>
      <c r="L306" s="7">
        <f t="shared" si="14"/>
        <v>13541.92</v>
      </c>
      <c r="M306" s="7">
        <v>0</v>
      </c>
    </row>
    <row r="307" spans="2:13" ht="42">
      <c r="B307" s="5" t="s">
        <v>612</v>
      </c>
      <c r="C307" s="54" t="s">
        <v>98</v>
      </c>
      <c r="D307" s="54">
        <v>96114</v>
      </c>
      <c r="E307" s="6" t="s">
        <v>1343</v>
      </c>
      <c r="F307" s="54" t="s">
        <v>52</v>
      </c>
      <c r="G307" s="5">
        <v>1510</v>
      </c>
      <c r="H307" s="55">
        <v>71.39</v>
      </c>
      <c r="I307" s="56" t="s">
        <v>613</v>
      </c>
      <c r="J307" s="57">
        <f t="shared" si="12"/>
        <v>107798.9</v>
      </c>
      <c r="K307" s="58">
        <f t="shared" si="13"/>
        <v>22363.100000000002</v>
      </c>
      <c r="L307" s="7">
        <f t="shared" si="14"/>
        <v>130162</v>
      </c>
      <c r="M307" s="7">
        <v>0</v>
      </c>
    </row>
    <row r="308" spans="2:13" ht="28">
      <c r="B308" s="5" t="s">
        <v>614</v>
      </c>
      <c r="C308" s="54" t="s">
        <v>98</v>
      </c>
      <c r="D308" s="54">
        <v>102362</v>
      </c>
      <c r="E308" s="6" t="s">
        <v>615</v>
      </c>
      <c r="F308" s="54" t="s">
        <v>52</v>
      </c>
      <c r="G308" s="5">
        <v>300</v>
      </c>
      <c r="H308" s="55">
        <v>116.29</v>
      </c>
      <c r="I308" s="56" t="s">
        <v>616</v>
      </c>
      <c r="J308" s="57">
        <f t="shared" si="12"/>
        <v>34887</v>
      </c>
      <c r="K308" s="58">
        <f t="shared" si="13"/>
        <v>9876</v>
      </c>
      <c r="L308" s="7">
        <f t="shared" si="14"/>
        <v>44763</v>
      </c>
      <c r="M308" s="7">
        <v>0</v>
      </c>
    </row>
    <row r="309" spans="2:13">
      <c r="B309" s="5" t="s">
        <v>617</v>
      </c>
      <c r="C309" s="54" t="s">
        <v>27</v>
      </c>
      <c r="D309" s="54" t="s">
        <v>27</v>
      </c>
      <c r="E309" s="6" t="s">
        <v>618</v>
      </c>
      <c r="F309" s="54" t="s">
        <v>29</v>
      </c>
      <c r="G309" s="5"/>
      <c r="H309" s="55" t="s">
        <v>30</v>
      </c>
      <c r="I309" s="56" t="s">
        <v>30</v>
      </c>
      <c r="J309" s="57"/>
      <c r="K309" s="58"/>
      <c r="L309" s="7"/>
      <c r="M309" s="7">
        <f>SUM(L310:L356)</f>
        <v>652879.42235999997</v>
      </c>
    </row>
    <row r="310" spans="2:13" ht="56">
      <c r="B310" s="5" t="s">
        <v>619</v>
      </c>
      <c r="C310" s="54" t="s">
        <v>141</v>
      </c>
      <c r="D310" s="54" t="s">
        <v>620</v>
      </c>
      <c r="E310" s="6" t="s">
        <v>621</v>
      </c>
      <c r="F310" s="54" t="s">
        <v>441</v>
      </c>
      <c r="G310" s="5">
        <v>6</v>
      </c>
      <c r="H310" s="55">
        <v>1427.85</v>
      </c>
      <c r="I310" s="56">
        <v>184.17</v>
      </c>
      <c r="J310" s="57">
        <f t="shared" si="12"/>
        <v>8567.0999999999985</v>
      </c>
      <c r="K310" s="58">
        <f t="shared" si="13"/>
        <v>1105.02</v>
      </c>
      <c r="L310" s="7">
        <f t="shared" si="14"/>
        <v>9672.119999999999</v>
      </c>
      <c r="M310" s="7">
        <v>0</v>
      </c>
    </row>
    <row r="311" spans="2:13" ht="28">
      <c r="B311" s="5" t="s">
        <v>622</v>
      </c>
      <c r="C311" s="54" t="s">
        <v>32</v>
      </c>
      <c r="D311" s="54" t="s">
        <v>623</v>
      </c>
      <c r="E311" s="6" t="s">
        <v>624</v>
      </c>
      <c r="F311" s="54" t="s">
        <v>43</v>
      </c>
      <c r="G311" s="5">
        <v>6</v>
      </c>
      <c r="H311" s="55">
        <v>872.89499999999998</v>
      </c>
      <c r="I311" s="56">
        <v>27.105</v>
      </c>
      <c r="J311" s="57">
        <f t="shared" si="12"/>
        <v>5237.37</v>
      </c>
      <c r="K311" s="58">
        <f t="shared" si="13"/>
        <v>162.63</v>
      </c>
      <c r="L311" s="7">
        <f t="shared" si="14"/>
        <v>5400</v>
      </c>
      <c r="M311" s="7">
        <v>0</v>
      </c>
    </row>
    <row r="312" spans="2:13" ht="42">
      <c r="B312" s="5" t="s">
        <v>625</v>
      </c>
      <c r="C312" s="54" t="s">
        <v>98</v>
      </c>
      <c r="D312" s="54">
        <v>101896</v>
      </c>
      <c r="E312" s="6" t="s">
        <v>1344</v>
      </c>
      <c r="F312" s="54" t="s">
        <v>171</v>
      </c>
      <c r="G312" s="5">
        <v>6</v>
      </c>
      <c r="H312" s="55">
        <v>584.78</v>
      </c>
      <c r="I312" s="56" t="s">
        <v>626</v>
      </c>
      <c r="J312" s="57">
        <f t="shared" si="12"/>
        <v>3508.68</v>
      </c>
      <c r="K312" s="58">
        <f t="shared" si="13"/>
        <v>273.42</v>
      </c>
      <c r="L312" s="7">
        <f t="shared" si="14"/>
        <v>3782.1</v>
      </c>
      <c r="M312" s="7">
        <v>0</v>
      </c>
    </row>
    <row r="313" spans="2:13" ht="42">
      <c r="B313" s="5" t="s">
        <v>627</v>
      </c>
      <c r="C313" s="54" t="s">
        <v>98</v>
      </c>
      <c r="D313" s="54">
        <v>93663</v>
      </c>
      <c r="E313" s="6" t="s">
        <v>1345</v>
      </c>
      <c r="F313" s="54" t="s">
        <v>171</v>
      </c>
      <c r="G313" s="5">
        <v>62</v>
      </c>
      <c r="H313" s="55">
        <v>55.35</v>
      </c>
      <c r="I313" s="56" t="s">
        <v>628</v>
      </c>
      <c r="J313" s="57">
        <f t="shared" si="12"/>
        <v>3431.7000000000003</v>
      </c>
      <c r="K313" s="58">
        <f t="shared" si="13"/>
        <v>281.48</v>
      </c>
      <c r="L313" s="7">
        <f t="shared" si="14"/>
        <v>3713.1800000000003</v>
      </c>
      <c r="M313" s="7">
        <v>0</v>
      </c>
    </row>
    <row r="314" spans="2:13" ht="42">
      <c r="B314" s="5" t="s">
        <v>629</v>
      </c>
      <c r="C314" s="54" t="s">
        <v>98</v>
      </c>
      <c r="D314" s="54">
        <v>93662</v>
      </c>
      <c r="E314" s="6" t="s">
        <v>1346</v>
      </c>
      <c r="F314" s="54" t="s">
        <v>171</v>
      </c>
      <c r="G314" s="5">
        <v>175</v>
      </c>
      <c r="H314" s="55">
        <v>55.35</v>
      </c>
      <c r="I314" s="56" t="s">
        <v>628</v>
      </c>
      <c r="J314" s="57">
        <f t="shared" si="12"/>
        <v>9686.25</v>
      </c>
      <c r="K314" s="58">
        <f t="shared" si="13"/>
        <v>794.5</v>
      </c>
      <c r="L314" s="7">
        <f t="shared" si="14"/>
        <v>10480.75</v>
      </c>
      <c r="M314" s="7">
        <v>0</v>
      </c>
    </row>
    <row r="315" spans="2:13" ht="42">
      <c r="B315" s="5" t="s">
        <v>630</v>
      </c>
      <c r="C315" s="54" t="s">
        <v>98</v>
      </c>
      <c r="D315" s="54">
        <v>93655</v>
      </c>
      <c r="E315" s="6" t="s">
        <v>1347</v>
      </c>
      <c r="F315" s="54" t="s">
        <v>171</v>
      </c>
      <c r="G315" s="5">
        <v>200</v>
      </c>
      <c r="H315" s="55">
        <v>11.1</v>
      </c>
      <c r="I315" s="56" t="s">
        <v>631</v>
      </c>
      <c r="J315" s="57">
        <f t="shared" si="12"/>
        <v>2220</v>
      </c>
      <c r="K315" s="58">
        <f t="shared" si="13"/>
        <v>454</v>
      </c>
      <c r="L315" s="7">
        <f t="shared" si="14"/>
        <v>2674</v>
      </c>
      <c r="M315" s="7">
        <v>0</v>
      </c>
    </row>
    <row r="316" spans="2:13" ht="42">
      <c r="B316" s="5" t="s">
        <v>632</v>
      </c>
      <c r="C316" s="54" t="s">
        <v>32</v>
      </c>
      <c r="D316" s="54" t="s">
        <v>633</v>
      </c>
      <c r="E316" s="6" t="s">
        <v>634</v>
      </c>
      <c r="F316" s="54" t="s">
        <v>43</v>
      </c>
      <c r="G316" s="5">
        <v>75</v>
      </c>
      <c r="H316" s="55">
        <v>103.51</v>
      </c>
      <c r="I316" s="56">
        <v>17.225000000000001</v>
      </c>
      <c r="J316" s="57">
        <f t="shared" si="12"/>
        <v>7763.25</v>
      </c>
      <c r="K316" s="58">
        <f t="shared" si="13"/>
        <v>1291.875</v>
      </c>
      <c r="L316" s="7">
        <f t="shared" si="14"/>
        <v>9055.125</v>
      </c>
      <c r="M316" s="7">
        <v>0</v>
      </c>
    </row>
    <row r="317" spans="2:13" ht="56">
      <c r="B317" s="5" t="s">
        <v>635</v>
      </c>
      <c r="C317" s="54" t="s">
        <v>98</v>
      </c>
      <c r="D317" s="54">
        <v>95777</v>
      </c>
      <c r="E317" s="6" t="s">
        <v>1348</v>
      </c>
      <c r="F317" s="54" t="s">
        <v>171</v>
      </c>
      <c r="G317" s="5">
        <v>100</v>
      </c>
      <c r="H317" s="55">
        <v>20.65</v>
      </c>
      <c r="I317" s="56" t="s">
        <v>636</v>
      </c>
      <c r="J317" s="57">
        <f t="shared" si="12"/>
        <v>2065</v>
      </c>
      <c r="K317" s="58">
        <f t="shared" si="13"/>
        <v>792</v>
      </c>
      <c r="L317" s="7">
        <f t="shared" si="14"/>
        <v>2857</v>
      </c>
      <c r="M317" s="7">
        <v>0</v>
      </c>
    </row>
    <row r="318" spans="2:13" ht="56">
      <c r="B318" s="5" t="s">
        <v>637</v>
      </c>
      <c r="C318" s="54" t="s">
        <v>32</v>
      </c>
      <c r="D318" s="54" t="s">
        <v>638</v>
      </c>
      <c r="E318" s="6" t="s">
        <v>639</v>
      </c>
      <c r="F318" s="54" t="s">
        <v>640</v>
      </c>
      <c r="G318" s="5">
        <v>680</v>
      </c>
      <c r="H318" s="55">
        <v>48.39</v>
      </c>
      <c r="I318" s="56">
        <v>10.335000000000001</v>
      </c>
      <c r="J318" s="57">
        <f t="shared" si="12"/>
        <v>32905.199999999997</v>
      </c>
      <c r="K318" s="58">
        <f t="shared" si="13"/>
        <v>7027.8</v>
      </c>
      <c r="L318" s="7">
        <f t="shared" si="14"/>
        <v>39933</v>
      </c>
      <c r="M318" s="7">
        <v>0</v>
      </c>
    </row>
    <row r="319" spans="2:13" ht="56">
      <c r="B319" s="5" t="s">
        <v>641</v>
      </c>
      <c r="C319" s="54" t="s">
        <v>32</v>
      </c>
      <c r="D319" s="54" t="s">
        <v>642</v>
      </c>
      <c r="E319" s="6" t="s">
        <v>643</v>
      </c>
      <c r="F319" s="54" t="s">
        <v>640</v>
      </c>
      <c r="G319" s="5">
        <v>900</v>
      </c>
      <c r="H319" s="55">
        <v>30.716666666666669</v>
      </c>
      <c r="I319" s="56">
        <v>17.225000000000001</v>
      </c>
      <c r="J319" s="57">
        <f t="shared" si="12"/>
        <v>27645</v>
      </c>
      <c r="K319" s="58">
        <f t="shared" si="13"/>
        <v>15502.500000000002</v>
      </c>
      <c r="L319" s="7">
        <f t="shared" si="14"/>
        <v>43147.5</v>
      </c>
      <c r="M319" s="7">
        <v>0</v>
      </c>
    </row>
    <row r="320" spans="2:13" ht="56">
      <c r="B320" s="5" t="s">
        <v>644</v>
      </c>
      <c r="C320" s="54" t="s">
        <v>98</v>
      </c>
      <c r="D320" s="54">
        <v>91867</v>
      </c>
      <c r="E320" s="6" t="s">
        <v>1349</v>
      </c>
      <c r="F320" s="54" t="s">
        <v>167</v>
      </c>
      <c r="G320" s="5">
        <v>600</v>
      </c>
      <c r="H320" s="55">
        <v>7.2099999999999991</v>
      </c>
      <c r="I320" s="56" t="s">
        <v>645</v>
      </c>
      <c r="J320" s="57">
        <f t="shared" si="12"/>
        <v>4325.9999999999991</v>
      </c>
      <c r="K320" s="58">
        <f t="shared" si="13"/>
        <v>1944.0000000000002</v>
      </c>
      <c r="L320" s="7">
        <f t="shared" si="14"/>
        <v>6269.9999999999991</v>
      </c>
      <c r="M320" s="7">
        <v>0</v>
      </c>
    </row>
    <row r="321" spans="2:13" ht="56">
      <c r="B321" s="5" t="s">
        <v>646</v>
      </c>
      <c r="C321" s="54" t="s">
        <v>98</v>
      </c>
      <c r="D321" s="54">
        <v>91868</v>
      </c>
      <c r="E321" s="6" t="s">
        <v>1350</v>
      </c>
      <c r="F321" s="54" t="s">
        <v>167</v>
      </c>
      <c r="G321" s="5">
        <v>600</v>
      </c>
      <c r="H321" s="55">
        <v>10.74</v>
      </c>
      <c r="I321" s="56" t="s">
        <v>479</v>
      </c>
      <c r="J321" s="57">
        <f t="shared" si="12"/>
        <v>6444</v>
      </c>
      <c r="K321" s="58">
        <f t="shared" si="13"/>
        <v>2352</v>
      </c>
      <c r="L321" s="7">
        <f t="shared" si="14"/>
        <v>8796</v>
      </c>
      <c r="M321" s="7">
        <v>0</v>
      </c>
    </row>
    <row r="322" spans="2:13" ht="28">
      <c r="B322" s="5" t="s">
        <v>647</v>
      </c>
      <c r="C322" s="54" t="s">
        <v>32</v>
      </c>
      <c r="D322" s="54" t="s">
        <v>648</v>
      </c>
      <c r="E322" s="6" t="s">
        <v>649</v>
      </c>
      <c r="F322" s="54" t="s">
        <v>167</v>
      </c>
      <c r="G322" s="5">
        <v>150</v>
      </c>
      <c r="H322" s="55">
        <v>124.52250000000001</v>
      </c>
      <c r="I322" s="56">
        <v>25.8825</v>
      </c>
      <c r="J322" s="57">
        <f t="shared" si="12"/>
        <v>18678.375</v>
      </c>
      <c r="K322" s="58">
        <f t="shared" si="13"/>
        <v>3882.375</v>
      </c>
      <c r="L322" s="7">
        <f t="shared" si="14"/>
        <v>22560.75</v>
      </c>
      <c r="M322" s="7">
        <v>0</v>
      </c>
    </row>
    <row r="323" spans="2:13" ht="28">
      <c r="B323" s="5" t="s">
        <v>650</v>
      </c>
      <c r="C323" s="54" t="s">
        <v>141</v>
      </c>
      <c r="D323" s="54" t="s">
        <v>651</v>
      </c>
      <c r="E323" s="6" t="s">
        <v>652</v>
      </c>
      <c r="F323" s="54" t="s">
        <v>326</v>
      </c>
      <c r="G323" s="5">
        <v>600</v>
      </c>
      <c r="H323" s="55">
        <v>37.130000000000003</v>
      </c>
      <c r="I323" s="56">
        <v>5.52</v>
      </c>
      <c r="J323" s="57">
        <f t="shared" si="12"/>
        <v>22278</v>
      </c>
      <c r="K323" s="58">
        <f t="shared" si="13"/>
        <v>3311.9999999999995</v>
      </c>
      <c r="L323" s="7">
        <f t="shared" si="14"/>
        <v>25590</v>
      </c>
      <c r="M323" s="7">
        <v>0</v>
      </c>
    </row>
    <row r="324" spans="2:13" ht="42">
      <c r="B324" s="5" t="s">
        <v>653</v>
      </c>
      <c r="C324" s="54" t="s">
        <v>98</v>
      </c>
      <c r="D324" s="54">
        <v>91941</v>
      </c>
      <c r="E324" s="6" t="s">
        <v>1351</v>
      </c>
      <c r="F324" s="54" t="s">
        <v>171</v>
      </c>
      <c r="G324" s="5">
        <v>180</v>
      </c>
      <c r="H324" s="55">
        <v>6.14</v>
      </c>
      <c r="I324" s="56" t="s">
        <v>654</v>
      </c>
      <c r="J324" s="57">
        <f t="shared" si="12"/>
        <v>1105.2</v>
      </c>
      <c r="K324" s="58">
        <f t="shared" si="13"/>
        <v>1042.2</v>
      </c>
      <c r="L324" s="7">
        <f t="shared" si="14"/>
        <v>2147.4</v>
      </c>
      <c r="M324" s="7">
        <v>0</v>
      </c>
    </row>
    <row r="325" spans="2:13" ht="42">
      <c r="B325" s="5" t="s">
        <v>655</v>
      </c>
      <c r="C325" s="54" t="s">
        <v>98</v>
      </c>
      <c r="D325" s="54">
        <v>91944</v>
      </c>
      <c r="E325" s="6" t="s">
        <v>1352</v>
      </c>
      <c r="F325" s="54" t="s">
        <v>171</v>
      </c>
      <c r="G325" s="5">
        <v>30</v>
      </c>
      <c r="H325" s="55">
        <v>9.379999999999999</v>
      </c>
      <c r="I325" s="56" t="s">
        <v>656</v>
      </c>
      <c r="J325" s="57">
        <f t="shared" si="12"/>
        <v>281.39999999999998</v>
      </c>
      <c r="K325" s="58">
        <f t="shared" si="13"/>
        <v>179.4</v>
      </c>
      <c r="L325" s="7">
        <f t="shared" si="14"/>
        <v>460.79999999999995</v>
      </c>
      <c r="M325" s="7">
        <v>0</v>
      </c>
    </row>
    <row r="326" spans="2:13" ht="42">
      <c r="B326" s="5" t="s">
        <v>657</v>
      </c>
      <c r="C326" s="54" t="s">
        <v>98</v>
      </c>
      <c r="D326" s="54">
        <v>91953</v>
      </c>
      <c r="E326" s="6" t="s">
        <v>1353</v>
      </c>
      <c r="F326" s="54" t="s">
        <v>171</v>
      </c>
      <c r="G326" s="5">
        <v>20</v>
      </c>
      <c r="H326" s="55">
        <v>16.64</v>
      </c>
      <c r="I326" s="56" t="s">
        <v>658</v>
      </c>
      <c r="J326" s="57">
        <f t="shared" si="12"/>
        <v>332.8</v>
      </c>
      <c r="K326" s="58">
        <f t="shared" si="13"/>
        <v>248.4</v>
      </c>
      <c r="L326" s="7">
        <f t="shared" si="14"/>
        <v>581.20000000000005</v>
      </c>
      <c r="M326" s="7">
        <v>0</v>
      </c>
    </row>
    <row r="327" spans="2:13" ht="42">
      <c r="B327" s="5" t="s">
        <v>659</v>
      </c>
      <c r="C327" s="54" t="s">
        <v>98</v>
      </c>
      <c r="D327" s="54">
        <v>91959</v>
      </c>
      <c r="E327" s="6" t="s">
        <v>1354</v>
      </c>
      <c r="F327" s="54" t="s">
        <v>171</v>
      </c>
      <c r="G327" s="5">
        <v>60</v>
      </c>
      <c r="H327" s="55">
        <v>26.02</v>
      </c>
      <c r="I327" s="56" t="s">
        <v>660</v>
      </c>
      <c r="J327" s="57">
        <f t="shared" si="12"/>
        <v>1561.2</v>
      </c>
      <c r="K327" s="58">
        <f t="shared" si="13"/>
        <v>1096.2</v>
      </c>
      <c r="L327" s="7">
        <f t="shared" si="14"/>
        <v>2657.4</v>
      </c>
      <c r="M327" s="7">
        <v>0</v>
      </c>
    </row>
    <row r="328" spans="2:13" ht="42">
      <c r="B328" s="5" t="s">
        <v>661</v>
      </c>
      <c r="C328" s="54" t="s">
        <v>98</v>
      </c>
      <c r="D328" s="54">
        <v>91985</v>
      </c>
      <c r="E328" s="6" t="s">
        <v>1355</v>
      </c>
      <c r="F328" s="54" t="s">
        <v>171</v>
      </c>
      <c r="G328" s="5">
        <v>6</v>
      </c>
      <c r="H328" s="55">
        <v>15.56</v>
      </c>
      <c r="I328" s="56" t="s">
        <v>658</v>
      </c>
      <c r="J328" s="57">
        <f t="shared" si="12"/>
        <v>93.36</v>
      </c>
      <c r="K328" s="58">
        <f t="shared" si="13"/>
        <v>74.52</v>
      </c>
      <c r="L328" s="7">
        <f t="shared" si="14"/>
        <v>167.88</v>
      </c>
      <c r="M328" s="7">
        <v>0</v>
      </c>
    </row>
    <row r="329" spans="2:13" ht="42">
      <c r="B329" s="5" t="s">
        <v>662</v>
      </c>
      <c r="C329" s="54" t="s">
        <v>98</v>
      </c>
      <c r="D329" s="54">
        <v>91967</v>
      </c>
      <c r="E329" s="6" t="s">
        <v>1356</v>
      </c>
      <c r="F329" s="54" t="s">
        <v>171</v>
      </c>
      <c r="G329" s="5">
        <v>20</v>
      </c>
      <c r="H329" s="55">
        <v>35.39</v>
      </c>
      <c r="I329" s="56" t="s">
        <v>663</v>
      </c>
      <c r="J329" s="57">
        <f t="shared" si="12"/>
        <v>707.8</v>
      </c>
      <c r="K329" s="58">
        <f t="shared" si="13"/>
        <v>482.59999999999997</v>
      </c>
      <c r="L329" s="7">
        <f t="shared" si="14"/>
        <v>1190.3999999999999</v>
      </c>
      <c r="M329" s="7">
        <v>0</v>
      </c>
    </row>
    <row r="330" spans="2:13" ht="42">
      <c r="B330" s="5" t="s">
        <v>664</v>
      </c>
      <c r="C330" s="54" t="s">
        <v>98</v>
      </c>
      <c r="D330" s="54">
        <v>92000</v>
      </c>
      <c r="E330" s="6" t="s">
        <v>1357</v>
      </c>
      <c r="F330" s="54" t="s">
        <v>171</v>
      </c>
      <c r="G330" s="5">
        <v>50</v>
      </c>
      <c r="H330" s="55">
        <v>17.72</v>
      </c>
      <c r="I330" s="56" t="s">
        <v>665</v>
      </c>
      <c r="J330" s="57">
        <f t="shared" si="12"/>
        <v>886</v>
      </c>
      <c r="K330" s="58">
        <f t="shared" si="13"/>
        <v>638</v>
      </c>
      <c r="L330" s="7">
        <f t="shared" si="14"/>
        <v>1524</v>
      </c>
      <c r="M330" s="7">
        <v>0</v>
      </c>
    </row>
    <row r="331" spans="2:13" ht="42">
      <c r="B331" s="5" t="s">
        <v>666</v>
      </c>
      <c r="C331" s="54" t="s">
        <v>98</v>
      </c>
      <c r="D331" s="54">
        <v>92001</v>
      </c>
      <c r="E331" s="6" t="s">
        <v>1358</v>
      </c>
      <c r="F331" s="54" t="s">
        <v>171</v>
      </c>
      <c r="G331" s="5">
        <v>12</v>
      </c>
      <c r="H331" s="55">
        <v>19.850000000000001</v>
      </c>
      <c r="I331" s="56" t="s">
        <v>665</v>
      </c>
      <c r="J331" s="57">
        <f t="shared" si="12"/>
        <v>238.20000000000002</v>
      </c>
      <c r="K331" s="58">
        <f t="shared" si="13"/>
        <v>153.12</v>
      </c>
      <c r="L331" s="7">
        <f t="shared" si="14"/>
        <v>391.32000000000005</v>
      </c>
      <c r="M331" s="7">
        <v>0</v>
      </c>
    </row>
    <row r="332" spans="2:13" ht="28">
      <c r="B332" s="5" t="s">
        <v>667</v>
      </c>
      <c r="C332" s="54" t="s">
        <v>32</v>
      </c>
      <c r="D332" s="54" t="s">
        <v>668</v>
      </c>
      <c r="E332" s="6" t="s">
        <v>669</v>
      </c>
      <c r="F332" s="54" t="s">
        <v>43</v>
      </c>
      <c r="G332" s="5">
        <v>720</v>
      </c>
      <c r="H332" s="55">
        <v>12.080000000000002</v>
      </c>
      <c r="I332" s="56">
        <v>20.669999999999998</v>
      </c>
      <c r="J332" s="57">
        <f t="shared" si="12"/>
        <v>8697.6000000000022</v>
      </c>
      <c r="K332" s="58">
        <f t="shared" si="13"/>
        <v>14882.399999999998</v>
      </c>
      <c r="L332" s="7">
        <f t="shared" si="14"/>
        <v>23580</v>
      </c>
      <c r="M332" s="7">
        <v>0</v>
      </c>
    </row>
    <row r="333" spans="2:13" ht="42">
      <c r="B333" s="5" t="s">
        <v>670</v>
      </c>
      <c r="C333" s="54" t="s">
        <v>98</v>
      </c>
      <c r="D333" s="54">
        <v>97599</v>
      </c>
      <c r="E333" s="6" t="s">
        <v>1359</v>
      </c>
      <c r="F333" s="54" t="s">
        <v>171</v>
      </c>
      <c r="G333" s="5">
        <v>24</v>
      </c>
      <c r="H333" s="55">
        <v>19.34</v>
      </c>
      <c r="I333" s="56" t="s">
        <v>671</v>
      </c>
      <c r="J333" s="57">
        <f t="shared" si="12"/>
        <v>464.15999999999997</v>
      </c>
      <c r="K333" s="58">
        <f t="shared" si="13"/>
        <v>111.12</v>
      </c>
      <c r="L333" s="7">
        <f t="shared" si="14"/>
        <v>575.28</v>
      </c>
      <c r="M333" s="7">
        <v>0</v>
      </c>
    </row>
    <row r="334" spans="2:13" ht="42">
      <c r="B334" s="5" t="s">
        <v>672</v>
      </c>
      <c r="C334" s="54" t="s">
        <v>32</v>
      </c>
      <c r="D334" s="54" t="s">
        <v>673</v>
      </c>
      <c r="E334" s="6" t="s">
        <v>674</v>
      </c>
      <c r="F334" s="54" t="s">
        <v>43</v>
      </c>
      <c r="G334" s="5">
        <v>24</v>
      </c>
      <c r="H334" s="55">
        <v>60.280000000000008</v>
      </c>
      <c r="I334" s="56">
        <v>37.895000000000003</v>
      </c>
      <c r="J334" s="57">
        <f t="shared" si="12"/>
        <v>1446.7200000000003</v>
      </c>
      <c r="K334" s="58">
        <f t="shared" si="13"/>
        <v>909.48</v>
      </c>
      <c r="L334" s="7">
        <f t="shared" si="14"/>
        <v>2356.2000000000003</v>
      </c>
      <c r="M334" s="7">
        <v>0</v>
      </c>
    </row>
    <row r="335" spans="2:13" ht="84">
      <c r="B335" s="5" t="s">
        <v>675</v>
      </c>
      <c r="C335" s="54" t="s">
        <v>32</v>
      </c>
      <c r="D335" s="54" t="s">
        <v>676</v>
      </c>
      <c r="E335" s="6" t="s">
        <v>677</v>
      </c>
      <c r="F335" s="54" t="s">
        <v>43</v>
      </c>
      <c r="G335" s="5">
        <v>240</v>
      </c>
      <c r="H335" s="55">
        <v>324.38</v>
      </c>
      <c r="I335" s="56">
        <v>56.644999999999996</v>
      </c>
      <c r="J335" s="57">
        <f t="shared" si="12"/>
        <v>77851.199999999997</v>
      </c>
      <c r="K335" s="58">
        <f t="shared" si="13"/>
        <v>13594.8</v>
      </c>
      <c r="L335" s="7">
        <f t="shared" si="14"/>
        <v>91446</v>
      </c>
      <c r="M335" s="7">
        <v>0</v>
      </c>
    </row>
    <row r="336" spans="2:13" ht="70">
      <c r="B336" s="5" t="s">
        <v>678</v>
      </c>
      <c r="C336" s="54" t="s">
        <v>32</v>
      </c>
      <c r="D336" s="54" t="s">
        <v>679</v>
      </c>
      <c r="E336" s="6" t="s">
        <v>680</v>
      </c>
      <c r="F336" s="54" t="s">
        <v>43</v>
      </c>
      <c r="G336" s="5">
        <v>90</v>
      </c>
      <c r="H336" s="55">
        <v>285.82000000000005</v>
      </c>
      <c r="I336" s="56">
        <v>31.005000000000003</v>
      </c>
      <c r="J336" s="57">
        <f t="shared" si="12"/>
        <v>25723.800000000003</v>
      </c>
      <c r="K336" s="58">
        <f t="shared" si="13"/>
        <v>2790.4500000000003</v>
      </c>
      <c r="L336" s="7">
        <f t="shared" si="14"/>
        <v>28514.250000000004</v>
      </c>
      <c r="M336" s="7">
        <v>0</v>
      </c>
    </row>
    <row r="337" spans="2:13" ht="70">
      <c r="B337" s="5" t="s">
        <v>681</v>
      </c>
      <c r="C337" s="54" t="s">
        <v>32</v>
      </c>
      <c r="D337" s="54" t="s">
        <v>682</v>
      </c>
      <c r="E337" s="6" t="s">
        <v>683</v>
      </c>
      <c r="F337" s="54" t="s">
        <v>43</v>
      </c>
      <c r="G337" s="5">
        <v>144</v>
      </c>
      <c r="H337" s="55">
        <v>204.12</v>
      </c>
      <c r="I337" s="56">
        <v>31.005000000000003</v>
      </c>
      <c r="J337" s="57">
        <f t="shared" ref="J337:J381" si="15">G337*H337</f>
        <v>29393.279999999999</v>
      </c>
      <c r="K337" s="58">
        <f t="shared" ref="K337:K380" si="16">G337*I337</f>
        <v>4464.72</v>
      </c>
      <c r="L337" s="7">
        <f t="shared" ref="L337:L381" si="17">J337+K337</f>
        <v>33858</v>
      </c>
      <c r="M337" s="7">
        <v>0</v>
      </c>
    </row>
    <row r="338" spans="2:13" ht="70">
      <c r="B338" s="5" t="s">
        <v>684</v>
      </c>
      <c r="C338" s="54" t="s">
        <v>32</v>
      </c>
      <c r="D338" s="54" t="s">
        <v>685</v>
      </c>
      <c r="E338" s="6" t="s">
        <v>686</v>
      </c>
      <c r="F338" s="54" t="s">
        <v>43</v>
      </c>
      <c r="G338" s="5">
        <v>16</v>
      </c>
      <c r="H338" s="55">
        <v>285.82000000000005</v>
      </c>
      <c r="I338" s="56">
        <v>31.005000000000003</v>
      </c>
      <c r="J338" s="57">
        <f t="shared" si="15"/>
        <v>4573.1200000000008</v>
      </c>
      <c r="K338" s="58">
        <f t="shared" si="16"/>
        <v>496.08000000000004</v>
      </c>
      <c r="L338" s="7">
        <f t="shared" si="17"/>
        <v>5069.2000000000007</v>
      </c>
      <c r="M338" s="7">
        <v>0</v>
      </c>
    </row>
    <row r="339" spans="2:13" ht="70">
      <c r="B339" s="5" t="s">
        <v>687</v>
      </c>
      <c r="C339" s="54" t="s">
        <v>32</v>
      </c>
      <c r="D339" s="54" t="s">
        <v>688</v>
      </c>
      <c r="E339" s="6" t="s">
        <v>689</v>
      </c>
      <c r="F339" s="54" t="s">
        <v>690</v>
      </c>
      <c r="G339" s="5">
        <v>180</v>
      </c>
      <c r="H339" s="55">
        <v>57.12</v>
      </c>
      <c r="I339" s="56">
        <v>31.005000000000003</v>
      </c>
      <c r="J339" s="57">
        <f t="shared" si="15"/>
        <v>10281.6</v>
      </c>
      <c r="K339" s="58">
        <f t="shared" si="16"/>
        <v>5580.9000000000005</v>
      </c>
      <c r="L339" s="7">
        <f t="shared" si="17"/>
        <v>15862.5</v>
      </c>
      <c r="M339" s="7">
        <v>0</v>
      </c>
    </row>
    <row r="340" spans="2:13" ht="56">
      <c r="B340" s="5" t="s">
        <v>691</v>
      </c>
      <c r="C340" s="54" t="s">
        <v>32</v>
      </c>
      <c r="D340" s="54" t="s">
        <v>692</v>
      </c>
      <c r="E340" s="6" t="s">
        <v>693</v>
      </c>
      <c r="F340" s="54" t="s">
        <v>43</v>
      </c>
      <c r="G340" s="5">
        <v>36</v>
      </c>
      <c r="H340" s="55">
        <v>414.22</v>
      </c>
      <c r="I340" s="56">
        <v>31.005000000000003</v>
      </c>
      <c r="J340" s="57">
        <f t="shared" si="15"/>
        <v>14911.920000000002</v>
      </c>
      <c r="K340" s="58">
        <f t="shared" si="16"/>
        <v>1116.18</v>
      </c>
      <c r="L340" s="7">
        <f t="shared" si="17"/>
        <v>16028.100000000002</v>
      </c>
      <c r="M340" s="7">
        <v>0</v>
      </c>
    </row>
    <row r="341" spans="2:13" ht="84">
      <c r="B341" s="5" t="s">
        <v>694</v>
      </c>
      <c r="C341" s="54" t="s">
        <v>32</v>
      </c>
      <c r="D341" s="54" t="s">
        <v>695</v>
      </c>
      <c r="E341" s="6" t="s">
        <v>696</v>
      </c>
      <c r="F341" s="54" t="s">
        <v>43</v>
      </c>
      <c r="G341" s="5">
        <v>3</v>
      </c>
      <c r="H341" s="55">
        <v>3180.76</v>
      </c>
      <c r="I341" s="56">
        <v>413.4</v>
      </c>
      <c r="J341" s="57">
        <f t="shared" si="15"/>
        <v>9542.2800000000007</v>
      </c>
      <c r="K341" s="58">
        <f t="shared" si="16"/>
        <v>1240.1999999999998</v>
      </c>
      <c r="L341" s="7">
        <f t="shared" si="17"/>
        <v>10782.48</v>
      </c>
      <c r="M341" s="7">
        <v>0</v>
      </c>
    </row>
    <row r="342" spans="2:13" ht="28">
      <c r="B342" s="5" t="s">
        <v>697</v>
      </c>
      <c r="C342" s="54" t="s">
        <v>32</v>
      </c>
      <c r="D342" s="54" t="s">
        <v>698</v>
      </c>
      <c r="E342" s="6" t="s">
        <v>699</v>
      </c>
      <c r="F342" s="54" t="s">
        <v>43</v>
      </c>
      <c r="G342" s="5">
        <v>6</v>
      </c>
      <c r="H342" s="55">
        <v>98.539000000000001</v>
      </c>
      <c r="I342" s="56">
        <v>3.4510000000000001</v>
      </c>
      <c r="J342" s="57">
        <f t="shared" si="15"/>
        <v>591.23400000000004</v>
      </c>
      <c r="K342" s="58">
        <f t="shared" si="16"/>
        <v>20.706</v>
      </c>
      <c r="L342" s="7">
        <f t="shared" si="17"/>
        <v>611.94000000000005</v>
      </c>
      <c r="M342" s="7">
        <v>0</v>
      </c>
    </row>
    <row r="343" spans="2:13" ht="28">
      <c r="B343" s="5" t="s">
        <v>700</v>
      </c>
      <c r="C343" s="54" t="s">
        <v>98</v>
      </c>
      <c r="D343" s="54">
        <v>98301</v>
      </c>
      <c r="E343" s="6" t="s">
        <v>1360</v>
      </c>
      <c r="F343" s="54" t="s">
        <v>171</v>
      </c>
      <c r="G343" s="5">
        <v>12</v>
      </c>
      <c r="H343" s="55">
        <v>367.29999999999995</v>
      </c>
      <c r="I343" s="56" t="s">
        <v>701</v>
      </c>
      <c r="J343" s="57">
        <f t="shared" si="15"/>
        <v>4407.5999999999995</v>
      </c>
      <c r="K343" s="58">
        <f t="shared" si="16"/>
        <v>2563.3200000000002</v>
      </c>
      <c r="L343" s="7">
        <f t="shared" si="17"/>
        <v>6970.92</v>
      </c>
      <c r="M343" s="7">
        <v>0</v>
      </c>
    </row>
    <row r="344" spans="2:13" ht="28">
      <c r="B344" s="5" t="s">
        <v>702</v>
      </c>
      <c r="C344" s="54" t="s">
        <v>98</v>
      </c>
      <c r="D344" s="54">
        <v>98307</v>
      </c>
      <c r="E344" s="6" t="s">
        <v>1361</v>
      </c>
      <c r="F344" s="54" t="s">
        <v>171</v>
      </c>
      <c r="G344" s="5">
        <v>360</v>
      </c>
      <c r="H344" s="55">
        <v>38.08</v>
      </c>
      <c r="I344" s="56" t="s">
        <v>703</v>
      </c>
      <c r="J344" s="57">
        <f t="shared" si="15"/>
        <v>13708.8</v>
      </c>
      <c r="K344" s="58">
        <f t="shared" si="16"/>
        <v>2552.4</v>
      </c>
      <c r="L344" s="7">
        <f t="shared" si="17"/>
        <v>16261.199999999999</v>
      </c>
      <c r="M344" s="7">
        <v>0</v>
      </c>
    </row>
    <row r="345" spans="2:13" ht="56">
      <c r="B345" s="5" t="s">
        <v>704</v>
      </c>
      <c r="C345" s="54" t="s">
        <v>98</v>
      </c>
      <c r="D345" s="54">
        <v>98295</v>
      </c>
      <c r="E345" s="6" t="s">
        <v>1362</v>
      </c>
      <c r="F345" s="54" t="s">
        <v>167</v>
      </c>
      <c r="G345" s="5">
        <v>1500</v>
      </c>
      <c r="H345" s="55">
        <v>6.8</v>
      </c>
      <c r="I345" s="56" t="s">
        <v>705</v>
      </c>
      <c r="J345" s="57">
        <f t="shared" si="15"/>
        <v>10200</v>
      </c>
      <c r="K345" s="58">
        <f t="shared" si="16"/>
        <v>120</v>
      </c>
      <c r="L345" s="7">
        <f t="shared" si="17"/>
        <v>10320</v>
      </c>
      <c r="M345" s="7">
        <v>0</v>
      </c>
    </row>
    <row r="346" spans="2:13" ht="56">
      <c r="B346" s="5" t="s">
        <v>706</v>
      </c>
      <c r="C346" s="54" t="s">
        <v>32</v>
      </c>
      <c r="D346" s="54" t="s">
        <v>707</v>
      </c>
      <c r="E346" s="6" t="s">
        <v>708</v>
      </c>
      <c r="F346" s="54" t="s">
        <v>43</v>
      </c>
      <c r="G346" s="5">
        <v>1</v>
      </c>
      <c r="H346" s="55">
        <v>126.4</v>
      </c>
      <c r="I346" s="56">
        <v>695.6</v>
      </c>
      <c r="J346" s="57">
        <f t="shared" si="15"/>
        <v>126.4</v>
      </c>
      <c r="K346" s="58">
        <f t="shared" si="16"/>
        <v>695.6</v>
      </c>
      <c r="L346" s="7">
        <f t="shared" si="17"/>
        <v>822</v>
      </c>
      <c r="M346" s="7">
        <v>0</v>
      </c>
    </row>
    <row r="347" spans="2:13" ht="28">
      <c r="B347" s="5" t="s">
        <v>709</v>
      </c>
      <c r="C347" s="54" t="s">
        <v>32</v>
      </c>
      <c r="D347" s="54" t="s">
        <v>710</v>
      </c>
      <c r="E347" s="6" t="s">
        <v>711</v>
      </c>
      <c r="F347" s="54" t="s">
        <v>43</v>
      </c>
      <c r="G347" s="5">
        <v>360</v>
      </c>
      <c r="H347" s="55">
        <v>31.225000000000001</v>
      </c>
      <c r="I347" s="56">
        <v>13.5375</v>
      </c>
      <c r="J347" s="57">
        <f t="shared" si="15"/>
        <v>11241</v>
      </c>
      <c r="K347" s="58">
        <f t="shared" si="16"/>
        <v>4873.5</v>
      </c>
      <c r="L347" s="7">
        <f t="shared" si="17"/>
        <v>16114.5</v>
      </c>
      <c r="M347" s="7">
        <v>0</v>
      </c>
    </row>
    <row r="348" spans="2:13" ht="154">
      <c r="B348" s="5" t="s">
        <v>712</v>
      </c>
      <c r="C348" s="54" t="s">
        <v>32</v>
      </c>
      <c r="D348" s="54" t="s">
        <v>428</v>
      </c>
      <c r="E348" s="6" t="s">
        <v>713</v>
      </c>
      <c r="F348" s="54" t="s">
        <v>167</v>
      </c>
      <c r="G348" s="5">
        <v>360</v>
      </c>
      <c r="H348" s="55">
        <v>24.827061</v>
      </c>
      <c r="I348" s="56">
        <v>2.1292650000000002</v>
      </c>
      <c r="J348" s="57">
        <f t="shared" si="15"/>
        <v>8937.7419599999994</v>
      </c>
      <c r="K348" s="58">
        <f t="shared" si="16"/>
        <v>766.5354000000001</v>
      </c>
      <c r="L348" s="7">
        <f t="shared" si="17"/>
        <v>9704.27736</v>
      </c>
      <c r="M348" s="7">
        <v>0</v>
      </c>
    </row>
    <row r="349" spans="2:13" ht="28">
      <c r="B349" s="5" t="s">
        <v>714</v>
      </c>
      <c r="C349" s="54" t="s">
        <v>32</v>
      </c>
      <c r="D349" s="54" t="s">
        <v>715</v>
      </c>
      <c r="E349" s="6" t="s">
        <v>716</v>
      </c>
      <c r="F349" s="54" t="s">
        <v>43</v>
      </c>
      <c r="G349" s="5">
        <v>720</v>
      </c>
      <c r="H349" s="55">
        <v>15.700000000000001</v>
      </c>
      <c r="I349" s="56">
        <v>33.340000000000003</v>
      </c>
      <c r="J349" s="57">
        <f t="shared" si="15"/>
        <v>11304</v>
      </c>
      <c r="K349" s="58">
        <f t="shared" si="16"/>
        <v>24004.800000000003</v>
      </c>
      <c r="L349" s="7">
        <f t="shared" si="17"/>
        <v>35308.800000000003</v>
      </c>
      <c r="M349" s="7">
        <v>0</v>
      </c>
    </row>
    <row r="350" spans="2:13" ht="70">
      <c r="B350" s="5" t="s">
        <v>717</v>
      </c>
      <c r="C350" s="54" t="s">
        <v>98</v>
      </c>
      <c r="D350" s="54">
        <v>92992</v>
      </c>
      <c r="E350" s="6" t="s">
        <v>1363</v>
      </c>
      <c r="F350" s="54" t="s">
        <v>167</v>
      </c>
      <c r="G350" s="5">
        <v>400</v>
      </c>
      <c r="H350" s="55">
        <v>98.97</v>
      </c>
      <c r="I350" s="56" t="s">
        <v>718</v>
      </c>
      <c r="J350" s="57">
        <f t="shared" si="15"/>
        <v>39588</v>
      </c>
      <c r="K350" s="58">
        <f t="shared" si="16"/>
        <v>1680</v>
      </c>
      <c r="L350" s="7">
        <f t="shared" si="17"/>
        <v>41268</v>
      </c>
      <c r="M350" s="7">
        <v>0</v>
      </c>
    </row>
    <row r="351" spans="2:13" ht="70">
      <c r="B351" s="5" t="s">
        <v>719</v>
      </c>
      <c r="C351" s="54" t="s">
        <v>98</v>
      </c>
      <c r="D351" s="54">
        <v>92988</v>
      </c>
      <c r="E351" s="6" t="s">
        <v>1364</v>
      </c>
      <c r="F351" s="54" t="s">
        <v>167</v>
      </c>
      <c r="G351" s="5">
        <v>150</v>
      </c>
      <c r="H351" s="55">
        <v>54.77</v>
      </c>
      <c r="I351" s="56" t="s">
        <v>720</v>
      </c>
      <c r="J351" s="57">
        <f t="shared" si="15"/>
        <v>8215.5</v>
      </c>
      <c r="K351" s="58">
        <f t="shared" si="16"/>
        <v>424.5</v>
      </c>
      <c r="L351" s="7">
        <f t="shared" si="17"/>
        <v>8640</v>
      </c>
      <c r="M351" s="7">
        <v>0</v>
      </c>
    </row>
    <row r="352" spans="2:13" ht="70">
      <c r="B352" s="5" t="s">
        <v>721</v>
      </c>
      <c r="C352" s="54" t="s">
        <v>98</v>
      </c>
      <c r="D352" s="54">
        <v>92986</v>
      </c>
      <c r="E352" s="6" t="s">
        <v>1365</v>
      </c>
      <c r="F352" s="54" t="s">
        <v>167</v>
      </c>
      <c r="G352" s="5">
        <v>300</v>
      </c>
      <c r="H352" s="55">
        <v>37.269999999999996</v>
      </c>
      <c r="I352" s="56" t="s">
        <v>722</v>
      </c>
      <c r="J352" s="57">
        <f t="shared" si="15"/>
        <v>11180.999999999998</v>
      </c>
      <c r="K352" s="58">
        <f t="shared" si="16"/>
        <v>714</v>
      </c>
      <c r="L352" s="7">
        <f t="shared" si="17"/>
        <v>11894.999999999998</v>
      </c>
      <c r="M352" s="7">
        <v>0</v>
      </c>
    </row>
    <row r="353" spans="2:13" ht="56">
      <c r="B353" s="5" t="s">
        <v>723</v>
      </c>
      <c r="C353" s="54" t="s">
        <v>98</v>
      </c>
      <c r="D353" s="54">
        <v>91926</v>
      </c>
      <c r="E353" s="6" t="s">
        <v>1366</v>
      </c>
      <c r="F353" s="54" t="s">
        <v>167</v>
      </c>
      <c r="G353" s="5">
        <v>5200</v>
      </c>
      <c r="H353" s="55">
        <v>3.4399999999999995</v>
      </c>
      <c r="I353" s="56" t="s">
        <v>724</v>
      </c>
      <c r="J353" s="57">
        <f t="shared" si="15"/>
        <v>17887.999999999996</v>
      </c>
      <c r="K353" s="58">
        <f t="shared" si="16"/>
        <v>5148</v>
      </c>
      <c r="L353" s="7">
        <f t="shared" si="17"/>
        <v>23035.999999999996</v>
      </c>
      <c r="M353" s="7">
        <v>0</v>
      </c>
    </row>
    <row r="354" spans="2:13" ht="56">
      <c r="B354" s="5" t="s">
        <v>725</v>
      </c>
      <c r="C354" s="54" t="s">
        <v>98</v>
      </c>
      <c r="D354" s="54">
        <v>91928</v>
      </c>
      <c r="E354" s="6" t="s">
        <v>1367</v>
      </c>
      <c r="F354" s="54" t="s">
        <v>167</v>
      </c>
      <c r="G354" s="5">
        <v>3000</v>
      </c>
      <c r="H354" s="55">
        <v>5.5200000000000005</v>
      </c>
      <c r="I354" s="56" t="s">
        <v>726</v>
      </c>
      <c r="J354" s="57">
        <f t="shared" si="15"/>
        <v>16560</v>
      </c>
      <c r="K354" s="58">
        <f t="shared" si="16"/>
        <v>4020.0000000000005</v>
      </c>
      <c r="L354" s="7">
        <f t="shared" si="17"/>
        <v>20580</v>
      </c>
      <c r="M354" s="7">
        <v>0</v>
      </c>
    </row>
    <row r="355" spans="2:13">
      <c r="B355" s="5" t="s">
        <v>727</v>
      </c>
      <c r="C355" s="54" t="s">
        <v>32</v>
      </c>
      <c r="D355" s="54" t="s">
        <v>728</v>
      </c>
      <c r="E355" s="6" t="s">
        <v>729</v>
      </c>
      <c r="F355" s="54" t="s">
        <v>43</v>
      </c>
      <c r="G355" s="5">
        <v>15</v>
      </c>
      <c r="H355" s="55">
        <v>46.637999999999998</v>
      </c>
      <c r="I355" s="56">
        <v>6.9020000000000001</v>
      </c>
      <c r="J355" s="57">
        <f t="shared" si="15"/>
        <v>699.56999999999994</v>
      </c>
      <c r="K355" s="58">
        <f t="shared" si="16"/>
        <v>103.53</v>
      </c>
      <c r="L355" s="7">
        <f t="shared" si="17"/>
        <v>803.09999999999991</v>
      </c>
      <c r="M355" s="7">
        <v>0</v>
      </c>
    </row>
    <row r="356" spans="2:13" ht="28">
      <c r="B356" s="5" t="s">
        <v>730</v>
      </c>
      <c r="C356" s="54" t="s">
        <v>32</v>
      </c>
      <c r="D356" s="54" t="s">
        <v>731</v>
      </c>
      <c r="E356" s="6" t="s">
        <v>732</v>
      </c>
      <c r="F356" s="54" t="s">
        <v>43</v>
      </c>
      <c r="G356" s="5">
        <v>63</v>
      </c>
      <c r="H356" s="55">
        <v>273.79999999999995</v>
      </c>
      <c r="I356" s="56">
        <v>34.450000000000003</v>
      </c>
      <c r="J356" s="57">
        <f t="shared" si="15"/>
        <v>17249.399999999998</v>
      </c>
      <c r="K356" s="58">
        <f t="shared" si="16"/>
        <v>2170.3500000000004</v>
      </c>
      <c r="L356" s="7">
        <f t="shared" si="17"/>
        <v>19419.75</v>
      </c>
      <c r="M356" s="7">
        <v>0</v>
      </c>
    </row>
    <row r="357" spans="2:13">
      <c r="B357" s="5" t="s">
        <v>733</v>
      </c>
      <c r="C357" s="54" t="s">
        <v>27</v>
      </c>
      <c r="D357" s="54" t="s">
        <v>734</v>
      </c>
      <c r="E357" s="6" t="s">
        <v>735</v>
      </c>
      <c r="F357" s="54" t="s">
        <v>29</v>
      </c>
      <c r="G357" s="5"/>
      <c r="H357" s="55" t="s">
        <v>30</v>
      </c>
      <c r="I357" s="56" t="s">
        <v>30</v>
      </c>
      <c r="J357" s="57"/>
      <c r="K357" s="58"/>
      <c r="L357" s="7"/>
      <c r="M357" s="7">
        <f>SUM(L358:L365)</f>
        <v>1254007.9223676799</v>
      </c>
    </row>
    <row r="358" spans="2:13" ht="42">
      <c r="B358" s="5" t="s">
        <v>736</v>
      </c>
      <c r="C358" s="54" t="s">
        <v>32</v>
      </c>
      <c r="D358" s="54" t="s">
        <v>737</v>
      </c>
      <c r="E358" s="6" t="s">
        <v>738</v>
      </c>
      <c r="F358" s="54" t="s">
        <v>43</v>
      </c>
      <c r="G358" s="5">
        <v>60</v>
      </c>
      <c r="H358" s="55">
        <v>54.132000000000005</v>
      </c>
      <c r="I358" s="56">
        <v>72.88600000000001</v>
      </c>
      <c r="J358" s="57">
        <f t="shared" si="15"/>
        <v>3247.92</v>
      </c>
      <c r="K358" s="58">
        <f t="shared" si="16"/>
        <v>4373.1600000000008</v>
      </c>
      <c r="L358" s="7">
        <f t="shared" si="17"/>
        <v>7621.0800000000008</v>
      </c>
      <c r="M358" s="7">
        <v>0</v>
      </c>
    </row>
    <row r="359" spans="2:13" ht="70">
      <c r="B359" s="5" t="s">
        <v>739</v>
      </c>
      <c r="C359" s="54" t="s">
        <v>32</v>
      </c>
      <c r="D359" s="54" t="s">
        <v>740</v>
      </c>
      <c r="E359" s="6" t="s">
        <v>1259</v>
      </c>
      <c r="F359" s="54" t="s">
        <v>43</v>
      </c>
      <c r="G359" s="5">
        <v>60</v>
      </c>
      <c r="H359" s="55">
        <v>4129.1499999999996</v>
      </c>
      <c r="I359" s="56">
        <v>1578.3</v>
      </c>
      <c r="J359" s="57">
        <f t="shared" si="15"/>
        <v>247748.99999999997</v>
      </c>
      <c r="K359" s="58">
        <f t="shared" si="16"/>
        <v>94698</v>
      </c>
      <c r="L359" s="7">
        <f t="shared" si="17"/>
        <v>342447</v>
      </c>
      <c r="M359" s="7">
        <v>0</v>
      </c>
    </row>
    <row r="360" spans="2:13" ht="70">
      <c r="B360" s="5" t="s">
        <v>742</v>
      </c>
      <c r="C360" s="54" t="s">
        <v>32</v>
      </c>
      <c r="D360" s="54" t="s">
        <v>743</v>
      </c>
      <c r="E360" s="6" t="s">
        <v>744</v>
      </c>
      <c r="F360" s="54" t="s">
        <v>43</v>
      </c>
      <c r="G360" s="5">
        <v>60</v>
      </c>
      <c r="H360" s="55">
        <v>261.14000000000004</v>
      </c>
      <c r="I360" s="56">
        <v>310.04999999999995</v>
      </c>
      <c r="J360" s="57">
        <f t="shared" si="15"/>
        <v>15668.400000000003</v>
      </c>
      <c r="K360" s="58">
        <f t="shared" si="16"/>
        <v>18602.999999999996</v>
      </c>
      <c r="L360" s="7">
        <f t="shared" si="17"/>
        <v>34271.4</v>
      </c>
      <c r="M360" s="7">
        <v>0</v>
      </c>
    </row>
    <row r="361" spans="2:13" ht="42">
      <c r="B361" s="5" t="s">
        <v>745</v>
      </c>
      <c r="C361" s="54" t="s">
        <v>98</v>
      </c>
      <c r="D361" s="54">
        <v>103253</v>
      </c>
      <c r="E361" s="6" t="s">
        <v>1260</v>
      </c>
      <c r="F361" s="54" t="s">
        <v>171</v>
      </c>
      <c r="G361" s="5">
        <v>60</v>
      </c>
      <c r="H361" s="55">
        <v>5184</v>
      </c>
      <c r="I361" s="56" t="s">
        <v>746</v>
      </c>
      <c r="J361" s="57">
        <f t="shared" si="15"/>
        <v>311040</v>
      </c>
      <c r="K361" s="58">
        <f t="shared" si="16"/>
        <v>5301</v>
      </c>
      <c r="L361" s="7">
        <f t="shared" si="17"/>
        <v>316341</v>
      </c>
      <c r="M361" s="7">
        <v>0</v>
      </c>
    </row>
    <row r="362" spans="2:13" ht="56">
      <c r="B362" s="5" t="s">
        <v>747</v>
      </c>
      <c r="C362" s="54" t="s">
        <v>32</v>
      </c>
      <c r="D362" s="54" t="s">
        <v>748</v>
      </c>
      <c r="E362" s="6" t="s">
        <v>749</v>
      </c>
      <c r="F362" s="54" t="s">
        <v>167</v>
      </c>
      <c r="G362" s="5">
        <v>180</v>
      </c>
      <c r="H362" s="55">
        <v>671.63200000000006</v>
      </c>
      <c r="I362" s="56">
        <v>201.27200000000002</v>
      </c>
      <c r="J362" s="57">
        <f t="shared" si="15"/>
        <v>120893.76000000001</v>
      </c>
      <c r="K362" s="58">
        <f t="shared" si="16"/>
        <v>36228.960000000006</v>
      </c>
      <c r="L362" s="7">
        <f t="shared" si="17"/>
        <v>157122.72000000003</v>
      </c>
      <c r="M362" s="7">
        <v>0</v>
      </c>
    </row>
    <row r="363" spans="2:13" ht="237.75" customHeight="1">
      <c r="B363" s="5" t="s">
        <v>750</v>
      </c>
      <c r="C363" s="54" t="s">
        <v>32</v>
      </c>
      <c r="D363" s="54" t="s">
        <v>751</v>
      </c>
      <c r="E363" s="6" t="s">
        <v>1258</v>
      </c>
      <c r="F363" s="54" t="s">
        <v>43</v>
      </c>
      <c r="G363" s="5">
        <v>3</v>
      </c>
      <c r="H363" s="55">
        <v>108556.66419194003</v>
      </c>
      <c r="I363" s="56">
        <v>22099.784930620001</v>
      </c>
      <c r="J363" s="57">
        <f t="shared" si="15"/>
        <v>325669.99257582007</v>
      </c>
      <c r="K363" s="58">
        <f t="shared" si="16"/>
        <v>66299.354791860009</v>
      </c>
      <c r="L363" s="7">
        <f t="shared" si="17"/>
        <v>391969.34736768005</v>
      </c>
      <c r="M363" s="7">
        <v>0</v>
      </c>
    </row>
    <row r="364" spans="2:13" ht="28">
      <c r="B364" s="5" t="s">
        <v>753</v>
      </c>
      <c r="C364" s="54" t="s">
        <v>32</v>
      </c>
      <c r="D364" s="54" t="s">
        <v>754</v>
      </c>
      <c r="E364" s="6" t="s">
        <v>755</v>
      </c>
      <c r="F364" s="54" t="s">
        <v>43</v>
      </c>
      <c r="G364" s="5">
        <v>1</v>
      </c>
      <c r="H364" s="55">
        <v>3691.29</v>
      </c>
      <c r="I364" s="56">
        <v>0</v>
      </c>
      <c r="J364" s="57">
        <f t="shared" si="15"/>
        <v>3691.29</v>
      </c>
      <c r="K364" s="58">
        <f t="shared" si="16"/>
        <v>0</v>
      </c>
      <c r="L364" s="7">
        <f t="shared" si="17"/>
        <v>3691.29</v>
      </c>
      <c r="M364" s="7">
        <v>0</v>
      </c>
    </row>
    <row r="365" spans="2:13" ht="28">
      <c r="B365" s="5" t="s">
        <v>756</v>
      </c>
      <c r="C365" s="54" t="s">
        <v>32</v>
      </c>
      <c r="D365" s="54" t="s">
        <v>754</v>
      </c>
      <c r="E365" s="6" t="s">
        <v>757</v>
      </c>
      <c r="F365" s="54" t="s">
        <v>43</v>
      </c>
      <c r="G365" s="5">
        <v>1</v>
      </c>
      <c r="H365" s="55">
        <v>526.86000000000013</v>
      </c>
      <c r="I365" s="56">
        <v>17.225000000000001</v>
      </c>
      <c r="J365" s="57">
        <f t="shared" si="15"/>
        <v>526.86000000000013</v>
      </c>
      <c r="K365" s="58">
        <f t="shared" si="16"/>
        <v>17.225000000000001</v>
      </c>
      <c r="L365" s="7">
        <f t="shared" si="17"/>
        <v>544.08500000000015</v>
      </c>
      <c r="M365" s="7">
        <v>0</v>
      </c>
    </row>
    <row r="366" spans="2:13">
      <c r="B366" s="5" t="s">
        <v>758</v>
      </c>
      <c r="C366" s="54" t="s">
        <v>27</v>
      </c>
      <c r="D366" s="54" t="s">
        <v>27</v>
      </c>
      <c r="E366" s="6" t="s">
        <v>759</v>
      </c>
      <c r="F366" s="54" t="s">
        <v>29</v>
      </c>
      <c r="G366" s="5"/>
      <c r="H366" s="55" t="s">
        <v>30</v>
      </c>
      <c r="I366" s="56" t="s">
        <v>30</v>
      </c>
      <c r="J366" s="57"/>
      <c r="K366" s="58"/>
      <c r="L366" s="7"/>
      <c r="M366" s="7">
        <f>SUM(L367:L368)</f>
        <v>576437.93365510018</v>
      </c>
    </row>
    <row r="367" spans="2:13" ht="28">
      <c r="B367" s="5" t="s">
        <v>760</v>
      </c>
      <c r="C367" s="54" t="s">
        <v>32</v>
      </c>
      <c r="D367" s="54" t="s">
        <v>1233</v>
      </c>
      <c r="E367" s="6" t="s">
        <v>1234</v>
      </c>
      <c r="F367" s="54" t="s">
        <v>43</v>
      </c>
      <c r="G367" s="5">
        <v>1</v>
      </c>
      <c r="H367" s="55">
        <v>0</v>
      </c>
      <c r="I367" s="56">
        <v>12000</v>
      </c>
      <c r="J367" s="57">
        <f t="shared" si="15"/>
        <v>0</v>
      </c>
      <c r="K367" s="58">
        <f t="shared" si="16"/>
        <v>12000</v>
      </c>
      <c r="L367" s="7">
        <f t="shared" si="17"/>
        <v>12000</v>
      </c>
      <c r="M367" s="7">
        <v>0</v>
      </c>
    </row>
    <row r="368" spans="2:13" ht="42">
      <c r="B368" s="5" t="s">
        <v>761</v>
      </c>
      <c r="C368" s="54" t="s">
        <v>32</v>
      </c>
      <c r="D368" s="54" t="s">
        <v>1235</v>
      </c>
      <c r="E368" s="6" t="s">
        <v>1236</v>
      </c>
      <c r="F368" s="54" t="s">
        <v>43</v>
      </c>
      <c r="G368" s="5">
        <v>1</v>
      </c>
      <c r="H368" s="55">
        <v>539502.30866490013</v>
      </c>
      <c r="I368" s="56">
        <v>24935.624990199998</v>
      </c>
      <c r="J368" s="57">
        <f t="shared" si="15"/>
        <v>539502.30866490013</v>
      </c>
      <c r="K368" s="58">
        <f t="shared" si="16"/>
        <v>24935.624990199998</v>
      </c>
      <c r="L368" s="7">
        <f t="shared" si="17"/>
        <v>564437.93365510018</v>
      </c>
      <c r="M368" s="7">
        <v>0</v>
      </c>
    </row>
    <row r="369" spans="2:13">
      <c r="B369" s="5" t="s">
        <v>762</v>
      </c>
      <c r="C369" s="54" t="s">
        <v>27</v>
      </c>
      <c r="D369" s="54" t="s">
        <v>27</v>
      </c>
      <c r="E369" s="6" t="s">
        <v>763</v>
      </c>
      <c r="F369" s="54" t="s">
        <v>29</v>
      </c>
      <c r="G369" s="5"/>
      <c r="H369" s="55" t="s">
        <v>30</v>
      </c>
      <c r="I369" s="56" t="s">
        <v>30</v>
      </c>
      <c r="J369" s="57"/>
      <c r="K369" s="58"/>
      <c r="L369" s="7"/>
      <c r="M369" s="7">
        <f>SUM(L370:L373)</f>
        <v>103454.31999999999</v>
      </c>
    </row>
    <row r="370" spans="2:13" ht="56">
      <c r="B370" s="5" t="s">
        <v>764</v>
      </c>
      <c r="C370" s="54" t="s">
        <v>98</v>
      </c>
      <c r="D370" s="54">
        <v>96132</v>
      </c>
      <c r="E370" s="6" t="s">
        <v>1368</v>
      </c>
      <c r="F370" s="54" t="s">
        <v>52</v>
      </c>
      <c r="G370" s="5">
        <v>800</v>
      </c>
      <c r="H370" s="55">
        <v>10.020000000000001</v>
      </c>
      <c r="I370" s="56" t="s">
        <v>765</v>
      </c>
      <c r="J370" s="57">
        <f t="shared" si="15"/>
        <v>8016.0000000000009</v>
      </c>
      <c r="K370" s="58">
        <f t="shared" si="16"/>
        <v>5136</v>
      </c>
      <c r="L370" s="7">
        <f t="shared" si="17"/>
        <v>13152</v>
      </c>
      <c r="M370" s="7">
        <v>0</v>
      </c>
    </row>
    <row r="371" spans="2:13" ht="42">
      <c r="B371" s="5" t="s">
        <v>766</v>
      </c>
      <c r="C371" s="54" t="s">
        <v>98</v>
      </c>
      <c r="D371" s="54">
        <v>88489</v>
      </c>
      <c r="E371" s="6" t="s">
        <v>1369</v>
      </c>
      <c r="F371" s="54" t="s">
        <v>52</v>
      </c>
      <c r="G371" s="5">
        <v>800</v>
      </c>
      <c r="H371" s="55">
        <v>10.039999999999999</v>
      </c>
      <c r="I371" s="56" t="s">
        <v>767</v>
      </c>
      <c r="J371" s="57">
        <f t="shared" si="15"/>
        <v>8031.9999999999991</v>
      </c>
      <c r="K371" s="58">
        <f t="shared" si="16"/>
        <v>3112</v>
      </c>
      <c r="L371" s="7">
        <f t="shared" si="17"/>
        <v>11144</v>
      </c>
      <c r="M371" s="7">
        <v>0</v>
      </c>
    </row>
    <row r="372" spans="2:13" ht="84">
      <c r="B372" s="5" t="s">
        <v>768</v>
      </c>
      <c r="C372" s="54" t="s">
        <v>98</v>
      </c>
      <c r="D372" s="54">
        <v>100750</v>
      </c>
      <c r="E372" s="6" t="s">
        <v>1370</v>
      </c>
      <c r="F372" s="54" t="s">
        <v>52</v>
      </c>
      <c r="G372" s="5">
        <v>162</v>
      </c>
      <c r="H372" s="55">
        <v>12.02</v>
      </c>
      <c r="I372" s="56" t="s">
        <v>769</v>
      </c>
      <c r="J372" s="57">
        <f t="shared" si="15"/>
        <v>1947.24</v>
      </c>
      <c r="K372" s="58">
        <f t="shared" si="16"/>
        <v>2112.48</v>
      </c>
      <c r="L372" s="7">
        <f t="shared" si="17"/>
        <v>4059.7200000000003</v>
      </c>
      <c r="M372" s="7">
        <v>0</v>
      </c>
    </row>
    <row r="373" spans="2:13" ht="42">
      <c r="B373" s="5" t="s">
        <v>770</v>
      </c>
      <c r="C373" s="54" t="s">
        <v>98</v>
      </c>
      <c r="D373" s="54">
        <v>88488</v>
      </c>
      <c r="E373" s="6" t="s">
        <v>1371</v>
      </c>
      <c r="F373" s="54" t="s">
        <v>52</v>
      </c>
      <c r="G373" s="5">
        <v>4630</v>
      </c>
      <c r="H373" s="55">
        <v>10.799999999999999</v>
      </c>
      <c r="I373" s="56" t="s">
        <v>771</v>
      </c>
      <c r="J373" s="57">
        <f t="shared" si="15"/>
        <v>50003.999999999993</v>
      </c>
      <c r="K373" s="58">
        <f t="shared" si="16"/>
        <v>25094.6</v>
      </c>
      <c r="L373" s="7">
        <f t="shared" si="17"/>
        <v>75098.599999999991</v>
      </c>
      <c r="M373" s="7">
        <v>0</v>
      </c>
    </row>
    <row r="374" spans="2:13">
      <c r="B374" s="5" t="s">
        <v>772</v>
      </c>
      <c r="C374" s="54" t="s">
        <v>27</v>
      </c>
      <c r="D374" s="54" t="s">
        <v>27</v>
      </c>
      <c r="E374" s="6" t="s">
        <v>773</v>
      </c>
      <c r="F374" s="54" t="s">
        <v>29</v>
      </c>
      <c r="G374" s="5"/>
      <c r="H374" s="55" t="s">
        <v>30</v>
      </c>
      <c r="I374" s="56" t="s">
        <v>30</v>
      </c>
      <c r="J374" s="57"/>
      <c r="K374" s="58"/>
      <c r="L374" s="7"/>
      <c r="M374" s="7">
        <f>SUM(L375:L378)</f>
        <v>72889.21650000001</v>
      </c>
    </row>
    <row r="375" spans="2:13" ht="42">
      <c r="B375" s="5" t="s">
        <v>774</v>
      </c>
      <c r="C375" s="54" t="s">
        <v>32</v>
      </c>
      <c r="D375" s="54" t="s">
        <v>775</v>
      </c>
      <c r="E375" s="6" t="s">
        <v>776</v>
      </c>
      <c r="F375" s="54" t="s">
        <v>52</v>
      </c>
      <c r="G375" s="5">
        <v>3</v>
      </c>
      <c r="H375" s="55">
        <v>411.84749999999997</v>
      </c>
      <c r="I375" s="56">
        <v>16.670000000000002</v>
      </c>
      <c r="J375" s="57">
        <f t="shared" si="15"/>
        <v>1235.5425</v>
      </c>
      <c r="K375" s="58">
        <f t="shared" si="16"/>
        <v>50.010000000000005</v>
      </c>
      <c r="L375" s="7">
        <f t="shared" si="17"/>
        <v>1285.5525</v>
      </c>
      <c r="M375" s="7">
        <v>0</v>
      </c>
    </row>
    <row r="376" spans="2:13" ht="42">
      <c r="B376" s="5" t="s">
        <v>777</v>
      </c>
      <c r="C376" s="54" t="s">
        <v>32</v>
      </c>
      <c r="D376" s="54" t="s">
        <v>778</v>
      </c>
      <c r="E376" s="6" t="s">
        <v>779</v>
      </c>
      <c r="F376" s="54" t="s">
        <v>43</v>
      </c>
      <c r="G376" s="5">
        <v>36</v>
      </c>
      <c r="H376" s="55">
        <v>65.954999999999998</v>
      </c>
      <c r="I376" s="56">
        <v>9.6750000000000007</v>
      </c>
      <c r="J376" s="57">
        <f t="shared" si="15"/>
        <v>2374.38</v>
      </c>
      <c r="K376" s="58">
        <f t="shared" si="16"/>
        <v>348.3</v>
      </c>
      <c r="L376" s="7">
        <f t="shared" si="17"/>
        <v>2722.6800000000003</v>
      </c>
      <c r="M376" s="7">
        <v>0</v>
      </c>
    </row>
    <row r="377" spans="2:13" ht="56">
      <c r="B377" s="5" t="s">
        <v>780</v>
      </c>
      <c r="C377" s="54" t="s">
        <v>32</v>
      </c>
      <c r="D377" s="54" t="s">
        <v>781</v>
      </c>
      <c r="E377" s="6" t="s">
        <v>782</v>
      </c>
      <c r="F377" s="54" t="s">
        <v>43</v>
      </c>
      <c r="G377" s="5">
        <v>24</v>
      </c>
      <c r="H377" s="55">
        <v>15.068</v>
      </c>
      <c r="I377" s="56">
        <v>2.798</v>
      </c>
      <c r="J377" s="57">
        <f t="shared" si="15"/>
        <v>361.63200000000001</v>
      </c>
      <c r="K377" s="58">
        <f t="shared" si="16"/>
        <v>67.152000000000001</v>
      </c>
      <c r="L377" s="7">
        <f t="shared" si="17"/>
        <v>428.78399999999999</v>
      </c>
      <c r="M377" s="7">
        <v>0</v>
      </c>
    </row>
    <row r="378" spans="2:13" ht="42">
      <c r="B378" s="5" t="s">
        <v>783</v>
      </c>
      <c r="C378" s="54" t="s">
        <v>98</v>
      </c>
      <c r="D378" s="54">
        <v>98516</v>
      </c>
      <c r="E378" s="6" t="s">
        <v>784</v>
      </c>
      <c r="F378" s="54" t="s">
        <v>171</v>
      </c>
      <c r="G378" s="5">
        <v>180</v>
      </c>
      <c r="H378" s="55">
        <v>268.15000000000003</v>
      </c>
      <c r="I378" s="56" t="s">
        <v>785</v>
      </c>
      <c r="J378" s="57">
        <f t="shared" si="15"/>
        <v>48267.000000000007</v>
      </c>
      <c r="K378" s="58">
        <f t="shared" si="16"/>
        <v>20185.2</v>
      </c>
      <c r="L378" s="7">
        <f t="shared" si="17"/>
        <v>68452.200000000012</v>
      </c>
      <c r="M378" s="7">
        <v>0</v>
      </c>
    </row>
    <row r="379" spans="2:13">
      <c r="B379" s="5" t="s">
        <v>794</v>
      </c>
      <c r="C379" s="54" t="s">
        <v>27</v>
      </c>
      <c r="D379" s="54" t="s">
        <v>27</v>
      </c>
      <c r="E379" s="6" t="s">
        <v>786</v>
      </c>
      <c r="F379" s="54" t="s">
        <v>29</v>
      </c>
      <c r="G379" s="5"/>
      <c r="H379" s="55" t="s">
        <v>30</v>
      </c>
      <c r="I379" s="56" t="s">
        <v>30</v>
      </c>
      <c r="J379" s="57"/>
      <c r="K379" s="58"/>
      <c r="L379" s="7"/>
      <c r="M379" s="7">
        <f>SUM(L380:L381)</f>
        <v>45815.460000000006</v>
      </c>
    </row>
    <row r="380" spans="2:13" ht="28">
      <c r="B380" s="5" t="s">
        <v>795</v>
      </c>
      <c r="C380" s="54" t="s">
        <v>141</v>
      </c>
      <c r="D380" s="54" t="s">
        <v>787</v>
      </c>
      <c r="E380" s="6" t="s">
        <v>788</v>
      </c>
      <c r="F380" s="54" t="s">
        <v>143</v>
      </c>
      <c r="G380" s="5">
        <v>4246</v>
      </c>
      <c r="H380" s="55">
        <v>0</v>
      </c>
      <c r="I380" s="56">
        <v>8.8800000000000008</v>
      </c>
      <c r="J380" s="57">
        <f t="shared" si="15"/>
        <v>0</v>
      </c>
      <c r="K380" s="58">
        <f t="shared" si="16"/>
        <v>37704.480000000003</v>
      </c>
      <c r="L380" s="7">
        <f t="shared" si="17"/>
        <v>37704.480000000003</v>
      </c>
      <c r="M380" s="7">
        <v>0</v>
      </c>
    </row>
    <row r="381" spans="2:13">
      <c r="B381" s="5" t="s">
        <v>796</v>
      </c>
      <c r="C381" s="54" t="s">
        <v>32</v>
      </c>
      <c r="D381" s="54" t="s">
        <v>789</v>
      </c>
      <c r="E381" s="6" t="s">
        <v>790</v>
      </c>
      <c r="F381" s="54" t="s">
        <v>43</v>
      </c>
      <c r="G381" s="5">
        <v>1</v>
      </c>
      <c r="H381" s="55">
        <v>7201.22</v>
      </c>
      <c r="I381" s="56">
        <v>909.7600000000001</v>
      </c>
      <c r="J381" s="57">
        <f t="shared" si="15"/>
        <v>7201.22</v>
      </c>
      <c r="K381" s="58">
        <f>G381*I381</f>
        <v>909.7600000000001</v>
      </c>
      <c r="L381" s="7">
        <f t="shared" si="17"/>
        <v>8110.9800000000005</v>
      </c>
      <c r="M381" s="7">
        <v>0</v>
      </c>
    </row>
    <row r="382" spans="2:13">
      <c r="B382" s="5" t="s">
        <v>29</v>
      </c>
      <c r="C382" s="54" t="s">
        <v>30</v>
      </c>
      <c r="D382" s="54" t="s">
        <v>30</v>
      </c>
      <c r="E382" s="6" t="s">
        <v>30</v>
      </c>
      <c r="F382" s="54" t="s">
        <v>30</v>
      </c>
      <c r="G382" s="54" t="s">
        <v>30</v>
      </c>
      <c r="H382" s="55" t="s">
        <v>30</v>
      </c>
      <c r="I382" s="56" t="s">
        <v>30</v>
      </c>
      <c r="J382" s="57" t="s">
        <v>30</v>
      </c>
      <c r="K382" s="58" t="s">
        <v>30</v>
      </c>
      <c r="L382" s="7" t="s">
        <v>30</v>
      </c>
      <c r="M382" s="7" t="s">
        <v>30</v>
      </c>
    </row>
    <row r="383" spans="2:13">
      <c r="B383" s="5" t="s">
        <v>29</v>
      </c>
      <c r="C383" s="60" t="s">
        <v>30</v>
      </c>
      <c r="D383" s="60" t="s">
        <v>30</v>
      </c>
      <c r="E383" s="61" t="s">
        <v>30</v>
      </c>
      <c r="F383" s="60" t="s">
        <v>30</v>
      </c>
      <c r="G383" s="5"/>
      <c r="H383" s="60" t="s">
        <v>30</v>
      </c>
      <c r="I383" s="62" t="s">
        <v>30</v>
      </c>
      <c r="J383" s="63" t="s">
        <v>30</v>
      </c>
      <c r="K383" s="5" t="s">
        <v>30</v>
      </c>
      <c r="L383" s="179" t="s">
        <v>30</v>
      </c>
      <c r="M383" s="5" t="s">
        <v>30</v>
      </c>
    </row>
    <row r="384" spans="2:13">
      <c r="B384" s="64" t="s">
        <v>29</v>
      </c>
      <c r="C384" s="65"/>
      <c r="D384" s="65"/>
      <c r="E384" s="66"/>
      <c r="F384" s="65"/>
      <c r="G384" s="66"/>
      <c r="H384" s="67"/>
      <c r="I384" s="67" t="s">
        <v>791</v>
      </c>
      <c r="J384" s="68">
        <f>SUM(J15:J383)</f>
        <v>5649820.1752167214</v>
      </c>
      <c r="K384" s="68">
        <f t="shared" ref="K384" si="18">SUM(K15:K383)</f>
        <v>2027127.0062790625</v>
      </c>
      <c r="L384" s="180">
        <f>SUM(L15:L383)</f>
        <v>7676947.1814957811</v>
      </c>
      <c r="M384" s="68">
        <f>SUM(M15:M383)</f>
        <v>7676947.1814957792</v>
      </c>
    </row>
    <row r="385" spans="2:13" ht="14.5">
      <c r="B385" s="64" t="s">
        <v>29</v>
      </c>
      <c r="C385" s="69"/>
      <c r="D385" s="69"/>
      <c r="E385" s="70"/>
      <c r="F385" s="71"/>
      <c r="G385" s="72"/>
      <c r="H385" s="67" t="s">
        <v>792</v>
      </c>
      <c r="I385" s="73">
        <v>0.25</v>
      </c>
      <c r="J385" s="68">
        <f>I385*(J384-(J361+J364+J365))+125</f>
        <v>1333765.5063041802</v>
      </c>
      <c r="K385" s="68">
        <f>I385*(K384-(K361+K364+K365))</f>
        <v>505452.1953197656</v>
      </c>
      <c r="L385" s="180">
        <f>I385*(L384-(L361+L364+L365))+125</f>
        <v>1839217.7016239453</v>
      </c>
      <c r="M385" s="68"/>
    </row>
    <row r="386" spans="2:13">
      <c r="B386" s="64" t="s">
        <v>29</v>
      </c>
      <c r="C386" s="74"/>
      <c r="D386" s="74"/>
      <c r="E386" s="75"/>
      <c r="F386" s="76"/>
      <c r="G386" s="63"/>
      <c r="H386" s="67"/>
      <c r="I386" s="77" t="s">
        <v>793</v>
      </c>
      <c r="J386" s="68">
        <f>SUM(J384:J385)</f>
        <v>6983585.6815209016</v>
      </c>
      <c r="K386" s="68">
        <f t="shared" ref="K386" si="19">SUM(K384:K385)</f>
        <v>2532579.2015988282</v>
      </c>
      <c r="L386" s="180">
        <f>SUM(L384:L385)</f>
        <v>9516164.8831197266</v>
      </c>
      <c r="M386" s="68" t="s">
        <v>1374</v>
      </c>
    </row>
    <row r="387" spans="2:13">
      <c r="K387" s="182"/>
    </row>
  </sheetData>
  <sheetProtection deleteRows="0" selectLockedCells="1"/>
  <protectedRanges>
    <protectedRange sqref="H15:M16 M88:M98 M100:M128 M130:M380 M17:M86 H17:L382 B15:B382 G382 E15:F382" name="Intervalo1"/>
    <protectedRange sqref="G15:G381" name="Intervalo1_3"/>
    <protectedRange sqref="M99 M87 M129 M381:M382" name="Intervalo1_1"/>
  </protectedRanges>
  <mergeCells count="3">
    <mergeCell ref="J11:K11"/>
    <mergeCell ref="H13:I13"/>
    <mergeCell ref="J13:K13"/>
  </mergeCells>
  <conditionalFormatting sqref="B15:B383">
    <cfRule type="expression" dxfId="25" priority="29" stopIfTrue="1">
      <formula>F15="-"</formula>
    </cfRule>
  </conditionalFormatting>
  <conditionalFormatting sqref="C15:C382">
    <cfRule type="expression" dxfId="24" priority="9" stopIfTrue="1">
      <formula>F15="-"</formula>
    </cfRule>
  </conditionalFormatting>
  <conditionalFormatting sqref="C383">
    <cfRule type="expression" dxfId="23" priority="2826" stopIfTrue="1">
      <formula>E383="-"</formula>
    </cfRule>
  </conditionalFormatting>
  <conditionalFormatting sqref="D15:D383">
    <cfRule type="expression" dxfId="22" priority="17" stopIfTrue="1">
      <formula>F15="-"</formula>
    </cfRule>
  </conditionalFormatting>
  <conditionalFormatting sqref="E15:E382">
    <cfRule type="expression" dxfId="21" priority="1" stopIfTrue="1">
      <formula>F15="-"</formula>
    </cfRule>
  </conditionalFormatting>
  <conditionalFormatting sqref="E383:F383">
    <cfRule type="expression" dxfId="20" priority="2830" stopIfTrue="1">
      <formula>G383="-"</formula>
    </cfRule>
  </conditionalFormatting>
  <conditionalFormatting sqref="F15:F382">
    <cfRule type="expression" dxfId="19" priority="8" stopIfTrue="1">
      <formula>F15="-"</formula>
    </cfRule>
  </conditionalFormatting>
  <conditionalFormatting sqref="G15:G166">
    <cfRule type="cellIs" dxfId="18" priority="321" stopIfTrue="1" operator="equal">
      <formula>""</formula>
    </cfRule>
    <cfRule type="expression" dxfId="17" priority="322" stopIfTrue="1">
      <formula>F15="-"</formula>
    </cfRule>
  </conditionalFormatting>
  <conditionalFormatting sqref="G161:G381">
    <cfRule type="cellIs" dxfId="16" priority="6" stopIfTrue="1" operator="equal">
      <formula>""</formula>
    </cfRule>
    <cfRule type="expression" dxfId="15" priority="7" stopIfTrue="1">
      <formula>F161="-"</formula>
    </cfRule>
  </conditionalFormatting>
  <conditionalFormatting sqref="G168:G175">
    <cfRule type="cellIs" dxfId="14" priority="291" stopIfTrue="1" operator="equal">
      <formula>""</formula>
    </cfRule>
    <cfRule type="expression" dxfId="13" priority="292" stopIfTrue="1">
      <formula>F168="-"</formula>
    </cfRule>
  </conditionalFormatting>
  <conditionalFormatting sqref="G177:G199">
    <cfRule type="cellIs" dxfId="12" priority="278" stopIfTrue="1" operator="equal">
      <formula>""</formula>
    </cfRule>
    <cfRule type="expression" dxfId="11" priority="279" stopIfTrue="1">
      <formula>F177="-"</formula>
    </cfRule>
  </conditionalFormatting>
  <conditionalFormatting sqref="G382">
    <cfRule type="expression" dxfId="10" priority="2843" stopIfTrue="1">
      <formula>G382="-"</formula>
    </cfRule>
  </conditionalFormatting>
  <conditionalFormatting sqref="G383">
    <cfRule type="expression" dxfId="9" priority="2839" stopIfTrue="1">
      <formula>F383="-"</formula>
    </cfRule>
  </conditionalFormatting>
  <conditionalFormatting sqref="H15:H382">
    <cfRule type="expression" dxfId="8" priority="14" stopIfTrue="1">
      <formula>F15="-"</formula>
    </cfRule>
  </conditionalFormatting>
  <conditionalFormatting sqref="H383:I383">
    <cfRule type="expression" dxfId="7" priority="2831" stopIfTrue="1">
      <formula>J383="-"</formula>
    </cfRule>
  </conditionalFormatting>
  <conditionalFormatting sqref="I15:I382">
    <cfRule type="expression" dxfId="6" priority="13" stopIfTrue="1">
      <formula>F15="-"</formula>
    </cfRule>
  </conditionalFormatting>
  <conditionalFormatting sqref="J15:J383">
    <cfRule type="expression" dxfId="5" priority="874">
      <formula>F15="-"</formula>
    </cfRule>
  </conditionalFormatting>
  <conditionalFormatting sqref="K15:K382">
    <cfRule type="expression" dxfId="4" priority="870">
      <formula>F15="-"</formula>
    </cfRule>
  </conditionalFormatting>
  <conditionalFormatting sqref="K383">
    <cfRule type="expression" dxfId="3" priority="2838" stopIfTrue="1">
      <formula>F383="-"</formula>
    </cfRule>
  </conditionalFormatting>
  <conditionalFormatting sqref="L15:L382">
    <cfRule type="expression" dxfId="2" priority="868" stopIfTrue="1">
      <formula>F15="-"</formula>
    </cfRule>
  </conditionalFormatting>
  <conditionalFormatting sqref="L383:M383">
    <cfRule type="expression" dxfId="1" priority="2836" stopIfTrue="1">
      <formula>F383="-"</formula>
    </cfRule>
  </conditionalFormatting>
  <conditionalFormatting sqref="M15:M382">
    <cfRule type="expression" dxfId="0" priority="11" stopIfTrue="1">
      <formula>F15="-"</formula>
    </cfRule>
  </conditionalFormatting>
  <printOptions horizontalCentered="1" verticalCentered="1"/>
  <pageMargins left="0.51181102362204722" right="0.51181102362204722" top="0.78740157480314965" bottom="0.39370078740157483" header="0.31496062992125984" footer="0.31496062992125984"/>
  <pageSetup paperSize="9" scale="70" fitToHeight="13" orientation="landscape" r:id="rId1"/>
  <headerFooter>
    <oddHeader>&amp;R&amp;"Calibri"&amp;12&amp;K000000 #SIGILOSA&amp;1#_x000D_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H36"/>
  <sheetViews>
    <sheetView topLeftCell="B23" workbookViewId="0">
      <selection activeCell="G36" sqref="G36"/>
    </sheetView>
  </sheetViews>
  <sheetFormatPr defaultRowHeight="14.5"/>
  <cols>
    <col min="4" max="4" width="11" customWidth="1"/>
    <col min="5" max="5" width="22" customWidth="1"/>
    <col min="6" max="6" width="58.1796875" customWidth="1"/>
    <col min="7" max="7" width="30.90625" customWidth="1"/>
    <col min="8" max="8" width="13.453125" customWidth="1"/>
  </cols>
  <sheetData>
    <row r="4" spans="3:8" ht="15.5">
      <c r="C4" s="130"/>
      <c r="D4" s="66"/>
      <c r="E4" s="131"/>
      <c r="F4" s="131"/>
      <c r="G4" s="131"/>
      <c r="H4" s="131"/>
    </row>
    <row r="5" spans="3:8" ht="15.5">
      <c r="C5" s="130"/>
      <c r="D5" s="66"/>
      <c r="E5" s="132"/>
      <c r="F5" s="132"/>
      <c r="G5" s="132"/>
      <c r="H5" s="132"/>
    </row>
    <row r="6" spans="3:8" ht="15.5">
      <c r="C6" s="130"/>
      <c r="D6" s="66"/>
      <c r="E6" s="132"/>
      <c r="F6" s="132"/>
      <c r="G6" s="132"/>
      <c r="H6" s="132"/>
    </row>
    <row r="7" spans="3:8">
      <c r="C7" s="130"/>
      <c r="D7" s="133" t="s">
        <v>0</v>
      </c>
      <c r="E7" s="134"/>
      <c r="F7" s="134"/>
      <c r="G7" s="65"/>
      <c r="H7" s="65"/>
    </row>
    <row r="8" spans="3:8">
      <c r="C8" s="130"/>
      <c r="D8" s="133" t="s">
        <v>1</v>
      </c>
      <c r="E8" s="134"/>
      <c r="F8" s="134"/>
      <c r="G8" s="65"/>
      <c r="H8" s="135"/>
    </row>
    <row r="9" spans="3:8">
      <c r="C9" s="8"/>
      <c r="D9" s="133" t="s">
        <v>3</v>
      </c>
      <c r="E9" s="134"/>
      <c r="F9" s="134"/>
      <c r="G9" s="65"/>
      <c r="H9" s="135"/>
    </row>
    <row r="10" spans="3:8">
      <c r="C10" s="8"/>
      <c r="D10" s="88" t="s">
        <v>7</v>
      </c>
      <c r="E10" s="136" t="str">
        <f>OrçBaseCCBA!E8</f>
        <v>MATRIZ DO BANCO</v>
      </c>
      <c r="F10" s="136"/>
      <c r="G10" s="65"/>
      <c r="H10" s="135"/>
    </row>
    <row r="11" spans="3:8" ht="35.25" customHeight="1">
      <c r="C11" s="131"/>
      <c r="D11" s="156" t="s">
        <v>801</v>
      </c>
      <c r="E11" s="190" t="str">
        <f>OrçBaseCCBA!E9</f>
        <v>REFORMA E ADAPTAÇÃO PARA INSTALAR O CENTRO CULTURAL BANCO DA AMAZÔNIA</v>
      </c>
      <c r="F11" s="190"/>
      <c r="G11" s="137" t="s">
        <v>4</v>
      </c>
      <c r="H11" s="138">
        <f>OrçBaseCCBA!L6</f>
        <v>45516</v>
      </c>
    </row>
    <row r="12" spans="3:8" ht="15.5">
      <c r="C12" s="131"/>
      <c r="D12" s="139"/>
      <c r="E12" s="139"/>
      <c r="F12" s="139"/>
      <c r="G12" s="139"/>
      <c r="H12" s="139"/>
    </row>
    <row r="13" spans="3:8" ht="15.5">
      <c r="C13" s="131"/>
      <c r="D13" s="131"/>
      <c r="E13" s="140" t="s">
        <v>1227</v>
      </c>
      <c r="F13" s="140"/>
      <c r="G13" s="141"/>
      <c r="H13" s="142"/>
    </row>
    <row r="14" spans="3:8" ht="16" thickBot="1">
      <c r="C14" s="131"/>
      <c r="D14" s="141"/>
      <c r="E14" s="143"/>
      <c r="F14" s="143"/>
      <c r="G14" s="143"/>
      <c r="H14" s="143"/>
    </row>
    <row r="15" spans="3:8" ht="16" thickBot="1">
      <c r="C15" s="131"/>
      <c r="D15" s="144" t="s">
        <v>16</v>
      </c>
      <c r="E15" s="157" t="s">
        <v>1228</v>
      </c>
      <c r="F15" s="144"/>
      <c r="G15" s="144" t="s">
        <v>1229</v>
      </c>
      <c r="H15" s="144" t="s">
        <v>1230</v>
      </c>
    </row>
    <row r="16" spans="3:8" ht="15.5">
      <c r="C16" s="145"/>
      <c r="D16" s="148" t="s">
        <v>26</v>
      </c>
      <c r="E16" s="193" t="str">
        <f>OrçBaseCCBA!E15</f>
        <v>SERVIÇOS GERAIS</v>
      </c>
      <c r="F16" s="189"/>
      <c r="G16" s="146">
        <f>OrçBaseCCBA!M15</f>
        <v>340838.25999999995</v>
      </c>
      <c r="H16" s="147">
        <f>G16/$G$34</f>
        <v>4.4397629935704584E-2</v>
      </c>
    </row>
    <row r="17" spans="3:8" ht="15.5">
      <c r="C17" s="145"/>
      <c r="D17" s="148" t="s">
        <v>44</v>
      </c>
      <c r="E17" s="193" t="str">
        <f>OrçBaseCCBA!E19</f>
        <v>PROJETO EXECUTIVO</v>
      </c>
      <c r="F17" s="189"/>
      <c r="G17" s="146">
        <f>OrçBaseCCBA!M19</f>
        <v>564029.18000000005</v>
      </c>
      <c r="H17" s="147">
        <f t="shared" ref="H17:H33" si="0">G17/$G$34</f>
        <v>7.3470504181598964E-2</v>
      </c>
    </row>
    <row r="18" spans="3:8" ht="15.5">
      <c r="C18" s="145"/>
      <c r="D18" s="148" t="s">
        <v>95</v>
      </c>
      <c r="E18" s="188" t="str">
        <f>OrçBaseCCBA!E36</f>
        <v>SERVIÇOS PRELIMINARES</v>
      </c>
      <c r="F18" s="189"/>
      <c r="G18" s="146">
        <f>OrçBaseCCBA!M36</f>
        <v>160911.99</v>
      </c>
      <c r="H18" s="147">
        <f t="shared" si="0"/>
        <v>2.0960413846255986E-2</v>
      </c>
    </row>
    <row r="19" spans="3:8" ht="15.5">
      <c r="C19" s="145"/>
      <c r="D19" s="148" t="s">
        <v>111</v>
      </c>
      <c r="E19" s="188" t="str">
        <f>OrçBaseCCBA!E42</f>
        <v>DEMOLIÇÕES E REMOÇÕES</v>
      </c>
      <c r="F19" s="189"/>
      <c r="G19" s="146">
        <f>OrçBaseCCBA!M42</f>
        <v>312181.40659999987</v>
      </c>
      <c r="H19" s="147">
        <f t="shared" si="0"/>
        <v>4.0664785001057455E-2</v>
      </c>
    </row>
    <row r="20" spans="3:8" ht="15.5">
      <c r="C20" s="145"/>
      <c r="D20" s="148" t="s">
        <v>297</v>
      </c>
      <c r="E20" s="188" t="str">
        <f>OrçBaseCCBA!E151</f>
        <v>PAREDES E PAINEIS</v>
      </c>
      <c r="F20" s="189"/>
      <c r="G20" s="146">
        <f>OrçBaseCCBA!M151</f>
        <v>1255862.3859999999</v>
      </c>
      <c r="H20" s="147">
        <f t="shared" si="0"/>
        <v>0.16358877510934069</v>
      </c>
    </row>
    <row r="21" spans="3:8" ht="15.5">
      <c r="C21" s="145"/>
      <c r="D21" s="148" t="s">
        <v>340</v>
      </c>
      <c r="E21" s="188" t="str">
        <f>OrçBaseCCBA!E177</f>
        <v>REVESTIMENTO</v>
      </c>
      <c r="F21" s="189"/>
      <c r="G21" s="146">
        <f>OrçBaseCCBA!M177</f>
        <v>108334.79999999999</v>
      </c>
      <c r="H21" s="147">
        <f t="shared" si="0"/>
        <v>1.4111703186017231E-2</v>
      </c>
    </row>
    <row r="22" spans="3:8" ht="15.5">
      <c r="C22" s="145"/>
      <c r="D22" s="148" t="s">
        <v>360</v>
      </c>
      <c r="E22" s="188" t="str">
        <f>OrçBaseCCBA!E190</f>
        <v>PAVIMENTAÇÃO</v>
      </c>
      <c r="F22" s="189"/>
      <c r="G22" s="146">
        <f>OrçBaseCCBA!M190</f>
        <v>1568560.9920000001</v>
      </c>
      <c r="H22" s="147">
        <f t="shared" si="0"/>
        <v>0.20432093056219011</v>
      </c>
    </row>
    <row r="23" spans="3:8" ht="15.5">
      <c r="C23" s="145"/>
      <c r="D23" s="148" t="s">
        <v>419</v>
      </c>
      <c r="E23" s="188" t="str">
        <f>OrçBaseCCBA!E226</f>
        <v>RODAPÉS, SOLEIRAS E PEITORIS</v>
      </c>
      <c r="F23" s="189"/>
      <c r="G23" s="146">
        <f>OrçBaseCCBA!M226</f>
        <v>71865.369080000004</v>
      </c>
      <c r="H23" s="147">
        <f t="shared" si="0"/>
        <v>9.3611910282802979E-3</v>
      </c>
    </row>
    <row r="24" spans="3:8" ht="15.5">
      <c r="C24" s="145"/>
      <c r="D24" s="148" t="s">
        <v>430</v>
      </c>
      <c r="E24" s="188" t="str">
        <f>OrçBaseCCBA!E230</f>
        <v>ESQUADRIAS E SERRALHERIA</v>
      </c>
      <c r="F24" s="189"/>
      <c r="G24" s="146">
        <f>OrçBaseCCBA!M230</f>
        <v>114783.49039999998</v>
      </c>
      <c r="H24" s="147">
        <f t="shared" si="0"/>
        <v>1.4951710320043589E-2</v>
      </c>
    </row>
    <row r="25" spans="3:8" ht="15.5">
      <c r="C25" s="145"/>
      <c r="D25" s="148" t="s">
        <v>451</v>
      </c>
      <c r="E25" s="188" t="str">
        <f>OrçBaseCCBA!E238</f>
        <v>FERRAGENS</v>
      </c>
      <c r="F25" s="189"/>
      <c r="G25" s="146">
        <f>OrçBaseCCBA!M238</f>
        <v>23249.520000000004</v>
      </c>
      <c r="H25" s="147">
        <f t="shared" si="0"/>
        <v>3.0284850801161902E-3</v>
      </c>
    </row>
    <row r="26" spans="3:8" ht="15.5">
      <c r="C26" s="145"/>
      <c r="D26" s="148" t="s">
        <v>462</v>
      </c>
      <c r="E26" s="188" t="str">
        <f>OrçBaseCCBA!E243</f>
        <v>BLOCOS SANITÁRIOS E COPAS</v>
      </c>
      <c r="F26" s="189"/>
      <c r="G26" s="146">
        <f>OrçBaseCCBA!M243</f>
        <v>94649.862532999992</v>
      </c>
      <c r="H26" s="147">
        <f t="shared" si="0"/>
        <v>1.2329101698281891E-2</v>
      </c>
    </row>
    <row r="27" spans="3:8" ht="15.5">
      <c r="C27" s="145"/>
      <c r="D27" s="148" t="s">
        <v>602</v>
      </c>
      <c r="E27" s="188" t="str">
        <f>OrçBaseCCBA!E303</f>
        <v xml:space="preserve">FORRO  </v>
      </c>
      <c r="F27" s="189"/>
      <c r="G27" s="146">
        <f>OrçBaseCCBA!M303</f>
        <v>356195.65</v>
      </c>
      <c r="H27" s="147">
        <f t="shared" si="0"/>
        <v>4.639808527777297E-2</v>
      </c>
    </row>
    <row r="28" spans="3:8" ht="15.5">
      <c r="C28" s="145"/>
      <c r="D28" s="148" t="s">
        <v>617</v>
      </c>
      <c r="E28" s="188" t="str">
        <f>OrçBaseCCBA!E309</f>
        <v>SISTEMA ELÉTRICO E AFINS</v>
      </c>
      <c r="F28" s="189"/>
      <c r="G28" s="146">
        <f>OrçBaseCCBA!M309</f>
        <v>652879.42235999997</v>
      </c>
      <c r="H28" s="147">
        <f t="shared" si="0"/>
        <v>8.5044146706346455E-2</v>
      </c>
    </row>
    <row r="29" spans="3:8" ht="38" customHeight="1">
      <c r="C29" s="145"/>
      <c r="D29" s="148" t="s">
        <v>733</v>
      </c>
      <c r="E29" s="191" t="s">
        <v>1375</v>
      </c>
      <c r="F29" s="192"/>
      <c r="G29" s="146">
        <f>OrçBaseCCBA!M357 - 3205</f>
        <v>1250802.9223676799</v>
      </c>
      <c r="H29" s="147">
        <f t="shared" si="0"/>
        <v>0.16292972880972367</v>
      </c>
    </row>
    <row r="30" spans="3:8" ht="15.5">
      <c r="C30" s="145"/>
      <c r="D30" s="148" t="s">
        <v>758</v>
      </c>
      <c r="E30" s="188" t="str">
        <f>OrçBaseCCBA!E366</f>
        <v>FACHADA</v>
      </c>
      <c r="F30" s="189"/>
      <c r="G30" s="146">
        <f>OrçBaseCCBA!M366</f>
        <v>576437.93365510018</v>
      </c>
      <c r="H30" s="147">
        <f t="shared" si="0"/>
        <v>7.5086869823010396E-2</v>
      </c>
    </row>
    <row r="31" spans="3:8" ht="15.5">
      <c r="C31" s="145"/>
      <c r="D31" s="148" t="s">
        <v>762</v>
      </c>
      <c r="E31" s="188" t="str">
        <f>OrçBaseCCBA!E369</f>
        <v>PINTURA</v>
      </c>
      <c r="F31" s="189"/>
      <c r="G31" s="146">
        <f>OrçBaseCCBA!M369</f>
        <v>103454.31999999999</v>
      </c>
      <c r="H31" s="147">
        <f t="shared" si="0"/>
        <v>1.3475971314399862E-2</v>
      </c>
    </row>
    <row r="32" spans="3:8" ht="15.5">
      <c r="C32" s="145"/>
      <c r="D32" s="148" t="s">
        <v>772</v>
      </c>
      <c r="E32" s="188" t="str">
        <f>OrçBaseCCBA!E374</f>
        <v>SERVIÇOS DIVERSOS</v>
      </c>
      <c r="F32" s="189"/>
      <c r="G32" s="146">
        <f>OrçBaseCCBA!M374</f>
        <v>72889.21650000001</v>
      </c>
      <c r="H32" s="147">
        <f t="shared" si="0"/>
        <v>9.4945575079231227E-3</v>
      </c>
    </row>
    <row r="33" spans="3:8" ht="15.5">
      <c r="C33" s="145"/>
      <c r="D33" s="148" t="s">
        <v>794</v>
      </c>
      <c r="E33" s="149" t="str">
        <f>OrçBaseCCBA!E379</f>
        <v>SERVIÇOS FINAIS</v>
      </c>
      <c r="F33" s="150"/>
      <c r="G33" s="146">
        <f>OrçBaseCCBA!M379</f>
        <v>45815.460000000006</v>
      </c>
      <c r="H33" s="147">
        <f t="shared" si="0"/>
        <v>5.9679269528429011E-3</v>
      </c>
    </row>
    <row r="34" spans="3:8" ht="15.5">
      <c r="C34" s="131"/>
      <c r="D34" s="148" t="s">
        <v>29</v>
      </c>
      <c r="E34" s="152" t="s">
        <v>1231</v>
      </c>
      <c r="F34" s="153"/>
      <c r="G34" s="151">
        <f>OrçBaseCCBA!M384</f>
        <v>7676947.1814957792</v>
      </c>
      <c r="H34" s="154">
        <v>1</v>
      </c>
    </row>
    <row r="35" spans="3:8" ht="15.5">
      <c r="C35" s="131"/>
      <c r="D35" s="148" t="s">
        <v>29</v>
      </c>
      <c r="E35" s="152" t="s">
        <v>792</v>
      </c>
      <c r="F35" s="155">
        <v>0.25</v>
      </c>
      <c r="G35" s="151">
        <f>OrçBaseCCBA!L385</f>
        <v>1839217.7016239453</v>
      </c>
      <c r="H35" s="154"/>
    </row>
    <row r="36" spans="3:8" ht="15.5">
      <c r="C36" s="131"/>
      <c r="D36" s="148" t="s">
        <v>29</v>
      </c>
      <c r="E36" s="152" t="s">
        <v>1232</v>
      </c>
      <c r="F36" s="153"/>
      <c r="G36" s="151">
        <f>G34+G35</f>
        <v>9516164.8831197247</v>
      </c>
      <c r="H36" s="154"/>
    </row>
  </sheetData>
  <mergeCells count="18">
    <mergeCell ref="E11:F11"/>
    <mergeCell ref="E28:F28"/>
    <mergeCell ref="E29:F29"/>
    <mergeCell ref="E30:F30"/>
    <mergeCell ref="E31:F31"/>
    <mergeCell ref="E16:F16"/>
    <mergeCell ref="E17:F17"/>
    <mergeCell ref="E18:F18"/>
    <mergeCell ref="E19:F19"/>
    <mergeCell ref="E20:F20"/>
    <mergeCell ref="E21:F21"/>
    <mergeCell ref="E32:F32"/>
    <mergeCell ref="E22:F22"/>
    <mergeCell ref="E23:F23"/>
    <mergeCell ref="E24:F24"/>
    <mergeCell ref="E25:F25"/>
    <mergeCell ref="E26:F26"/>
    <mergeCell ref="E27:F27"/>
  </mergeCells>
  <pageMargins left="0.511811024" right="0.511811024" top="0.78740157499999996" bottom="0.78740157499999996" header="0.31496062000000002" footer="0.31496062000000002"/>
  <pageSetup paperSize="9" orientation="portrait" verticalDpi="599" r:id="rId1"/>
  <headerFooter>
    <oddHeader>&amp;R&amp;"Calibri"&amp;12&amp;K000000 #SIGILOSA&amp;1#_x000D_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5:O576"/>
  <sheetViews>
    <sheetView topLeftCell="A478" workbookViewId="0">
      <selection activeCell="A401" sqref="A401"/>
    </sheetView>
  </sheetViews>
  <sheetFormatPr defaultColWidth="9.1796875" defaultRowHeight="14.5"/>
  <cols>
    <col min="1" max="3" width="9.1796875" style="100"/>
    <col min="4" max="4" width="10.1796875" style="100" customWidth="1"/>
    <col min="5" max="5" width="9.1796875" style="100"/>
    <col min="6" max="6" width="73.36328125" style="100" customWidth="1"/>
    <col min="7" max="7" width="9.1796875" style="100"/>
    <col min="8" max="8" width="10.1796875" style="129" bestFit="1" customWidth="1"/>
    <col min="9" max="10" width="9.1796875" style="100"/>
    <col min="11" max="11" width="10" style="100" customWidth="1"/>
    <col min="12" max="12" width="12.81640625" style="100" customWidth="1"/>
    <col min="13" max="13" width="10.81640625" style="100" customWidth="1"/>
    <col min="14" max="16384" width="9.1796875" style="100"/>
  </cols>
  <sheetData>
    <row r="5" spans="3:13">
      <c r="C5" s="89"/>
      <c r="D5" s="8"/>
      <c r="E5" s="92"/>
      <c r="F5" s="8"/>
      <c r="G5" s="8"/>
      <c r="H5" s="99"/>
      <c r="I5" s="8"/>
      <c r="J5" s="8"/>
      <c r="K5" s="8"/>
      <c r="L5" s="8"/>
      <c r="M5" s="8"/>
    </row>
    <row r="6" spans="3:13">
      <c r="C6" s="89"/>
      <c r="D6" s="65"/>
      <c r="E6" s="82"/>
      <c r="F6" s="8"/>
      <c r="G6" s="8"/>
      <c r="H6" s="99"/>
      <c r="I6" s="8"/>
      <c r="J6" s="8"/>
      <c r="K6" s="8"/>
      <c r="L6" s="8"/>
      <c r="M6" s="8"/>
    </row>
    <row r="7" spans="3:13">
      <c r="C7" s="89"/>
      <c r="D7" s="65"/>
      <c r="E7" s="82"/>
      <c r="F7" s="83"/>
      <c r="G7" s="14"/>
      <c r="H7" s="96"/>
      <c r="I7" s="8"/>
      <c r="J7" s="8"/>
      <c r="K7" s="8"/>
      <c r="L7" s="8"/>
      <c r="M7" s="8" t="s">
        <v>797</v>
      </c>
    </row>
    <row r="8" spans="3:13">
      <c r="C8" s="89"/>
      <c r="D8" s="84"/>
      <c r="E8" s="85"/>
      <c r="F8" s="8"/>
      <c r="G8" s="86"/>
      <c r="H8" s="97"/>
      <c r="I8" s="8"/>
      <c r="J8" s="8"/>
      <c r="K8" s="8"/>
      <c r="L8" s="8"/>
      <c r="M8" s="8" t="s">
        <v>797</v>
      </c>
    </row>
    <row r="9" spans="3:13">
      <c r="C9" s="89"/>
      <c r="D9" s="84" t="s">
        <v>1</v>
      </c>
      <c r="E9" s="85"/>
      <c r="F9" s="8"/>
      <c r="G9" s="14"/>
      <c r="H9" s="96"/>
      <c r="I9" s="8"/>
      <c r="J9" s="8"/>
      <c r="K9" s="8"/>
      <c r="L9" s="8"/>
      <c r="M9" s="8" t="s">
        <v>797</v>
      </c>
    </row>
    <row r="10" spans="3:13">
      <c r="C10" s="89"/>
      <c r="D10" s="84" t="s">
        <v>3</v>
      </c>
      <c r="E10" s="85"/>
      <c r="F10" s="8"/>
      <c r="G10" s="14"/>
      <c r="H10" s="96"/>
      <c r="I10" s="8"/>
      <c r="J10" s="8"/>
      <c r="K10" s="8" t="s">
        <v>798</v>
      </c>
      <c r="L10" s="101">
        <v>45516</v>
      </c>
      <c r="M10" s="8" t="s">
        <v>797</v>
      </c>
    </row>
    <row r="11" spans="3:13">
      <c r="C11" s="89"/>
      <c r="D11" s="8"/>
      <c r="E11" s="92"/>
      <c r="F11" s="87" t="s">
        <v>799</v>
      </c>
      <c r="G11" s="14"/>
      <c r="H11" s="96"/>
      <c r="I11" s="8"/>
      <c r="J11" s="8"/>
      <c r="K11" s="8"/>
      <c r="L11" s="8"/>
      <c r="M11" s="8" t="s">
        <v>797</v>
      </c>
    </row>
    <row r="12" spans="3:13">
      <c r="C12" s="89"/>
      <c r="D12" s="88" t="s">
        <v>7</v>
      </c>
      <c r="E12" s="102" t="s">
        <v>800</v>
      </c>
      <c r="F12" s="8"/>
      <c r="G12" s="194"/>
      <c r="H12" s="194"/>
      <c r="I12" s="8"/>
      <c r="J12" s="8"/>
      <c r="K12" s="8"/>
      <c r="L12" s="8"/>
      <c r="M12" s="8" t="s">
        <v>797</v>
      </c>
    </row>
    <row r="13" spans="3:13">
      <c r="C13" s="89"/>
      <c r="D13" s="88" t="s">
        <v>801</v>
      </c>
      <c r="E13" s="102" t="s">
        <v>802</v>
      </c>
      <c r="F13" s="8"/>
      <c r="G13" s="103"/>
      <c r="H13" s="104"/>
      <c r="I13" s="8"/>
      <c r="J13" s="8"/>
      <c r="K13" s="8"/>
      <c r="L13" s="8"/>
      <c r="M13" s="8" t="s">
        <v>797</v>
      </c>
    </row>
    <row r="14" spans="3:13">
      <c r="C14" s="89"/>
      <c r="D14" s="88" t="s">
        <v>803</v>
      </c>
      <c r="E14" s="102" t="s">
        <v>804</v>
      </c>
      <c r="F14" s="8"/>
      <c r="G14" s="103"/>
      <c r="H14" s="104"/>
      <c r="I14" s="8"/>
      <c r="J14" s="8"/>
      <c r="K14" s="8"/>
      <c r="L14" s="8"/>
      <c r="M14" s="8" t="s">
        <v>797</v>
      </c>
    </row>
    <row r="15" spans="3:13">
      <c r="C15" s="89"/>
      <c r="D15" s="8"/>
      <c r="E15" s="105"/>
      <c r="F15" s="8"/>
      <c r="G15" s="8"/>
      <c r="H15" s="99"/>
      <c r="I15" s="8"/>
      <c r="J15" s="8"/>
      <c r="K15" s="8"/>
      <c r="L15" s="8"/>
      <c r="M15" s="8" t="s">
        <v>797</v>
      </c>
    </row>
    <row r="16" spans="3:13">
      <c r="C16" s="89" t="s">
        <v>805</v>
      </c>
      <c r="D16" s="8"/>
      <c r="E16" s="92"/>
      <c r="F16" s="8"/>
      <c r="G16" s="8"/>
      <c r="H16" s="99"/>
      <c r="I16" s="8"/>
      <c r="J16" s="8"/>
      <c r="K16" s="8"/>
      <c r="L16" s="8"/>
      <c r="M16" s="8" t="s">
        <v>797</v>
      </c>
    </row>
    <row r="17" spans="3:13" ht="25">
      <c r="C17" s="89"/>
      <c r="D17" s="106"/>
      <c r="E17" s="107"/>
      <c r="F17" s="108"/>
      <c r="G17" s="108"/>
      <c r="H17" s="109" t="s">
        <v>806</v>
      </c>
      <c r="I17" s="110" t="s">
        <v>807</v>
      </c>
      <c r="J17" s="110" t="s">
        <v>808</v>
      </c>
      <c r="K17" s="110" t="s">
        <v>809</v>
      </c>
      <c r="L17" s="110" t="s">
        <v>810</v>
      </c>
      <c r="M17" s="111"/>
    </row>
    <row r="18" spans="3:13" ht="39">
      <c r="C18" s="112" t="s">
        <v>811</v>
      </c>
      <c r="D18" s="113" t="s">
        <v>37</v>
      </c>
      <c r="E18" s="90" t="s">
        <v>17</v>
      </c>
      <c r="F18" s="113" t="s">
        <v>38</v>
      </c>
      <c r="G18" s="90" t="s">
        <v>39</v>
      </c>
      <c r="H18" s="99"/>
      <c r="I18" s="8"/>
      <c r="J18" s="114"/>
      <c r="K18" s="114">
        <v>1014.0799999999999</v>
      </c>
      <c r="L18" s="114">
        <v>0</v>
      </c>
      <c r="M18" s="114">
        <v>1014.0799999999999</v>
      </c>
    </row>
    <row r="19" spans="3:13" ht="50">
      <c r="C19" s="89"/>
      <c r="D19" s="91" t="s">
        <v>812</v>
      </c>
      <c r="E19" s="115" t="s">
        <v>813</v>
      </c>
      <c r="F19" s="116" t="s">
        <v>814</v>
      </c>
      <c r="G19" s="115" t="s">
        <v>43</v>
      </c>
      <c r="H19" s="117">
        <v>1</v>
      </c>
      <c r="I19" s="115">
        <v>322.57</v>
      </c>
      <c r="J19" s="115">
        <v>0</v>
      </c>
      <c r="K19" s="118">
        <v>322.57</v>
      </c>
      <c r="L19" s="118">
        <v>0</v>
      </c>
      <c r="M19" s="119">
        <v>322.57</v>
      </c>
    </row>
    <row r="20" spans="3:13" ht="37.5">
      <c r="C20" s="89"/>
      <c r="D20" s="91" t="s">
        <v>815</v>
      </c>
      <c r="E20" s="115" t="s">
        <v>816</v>
      </c>
      <c r="F20" s="116" t="s">
        <v>817</v>
      </c>
      <c r="G20" s="115" t="s">
        <v>818</v>
      </c>
      <c r="H20" s="117">
        <v>1</v>
      </c>
      <c r="I20" s="115" t="s">
        <v>819</v>
      </c>
      <c r="J20" s="115">
        <v>0</v>
      </c>
      <c r="K20" s="118">
        <v>691.51</v>
      </c>
      <c r="L20" s="118">
        <v>0</v>
      </c>
      <c r="M20" s="119">
        <v>691.51</v>
      </c>
    </row>
    <row r="21" spans="3:13">
      <c r="C21" s="89"/>
      <c r="D21" s="89"/>
      <c r="E21" s="92"/>
      <c r="F21" s="89"/>
      <c r="G21" s="89"/>
      <c r="H21" s="98"/>
      <c r="I21" s="120" t="s">
        <v>820</v>
      </c>
      <c r="J21" s="8"/>
      <c r="K21" s="119">
        <v>1014.0799999999999</v>
      </c>
      <c r="L21" s="119">
        <v>0</v>
      </c>
      <c r="M21" s="114">
        <v>1014.0799999999999</v>
      </c>
    </row>
    <row r="22" spans="3:13">
      <c r="C22" s="89"/>
      <c r="D22" s="89"/>
      <c r="E22" s="92"/>
      <c r="F22" s="89"/>
      <c r="G22" s="89"/>
      <c r="H22" s="98"/>
      <c r="I22" s="89"/>
      <c r="J22" s="89"/>
      <c r="K22" s="89"/>
      <c r="L22" s="89"/>
      <c r="M22" s="89"/>
    </row>
    <row r="23" spans="3:13" ht="25">
      <c r="C23" s="89"/>
      <c r="D23" s="8"/>
      <c r="E23" s="92"/>
      <c r="F23" s="8"/>
      <c r="G23" s="8"/>
      <c r="H23" s="109" t="s">
        <v>806</v>
      </c>
      <c r="I23" s="110" t="s">
        <v>807</v>
      </c>
      <c r="J23" s="110" t="s">
        <v>808</v>
      </c>
      <c r="K23" s="110" t="s">
        <v>809</v>
      </c>
      <c r="L23" s="110" t="s">
        <v>810</v>
      </c>
      <c r="M23" s="8"/>
    </row>
    <row r="24" spans="3:13" ht="26">
      <c r="C24" s="112" t="s">
        <v>821</v>
      </c>
      <c r="D24" s="113" t="s">
        <v>191</v>
      </c>
      <c r="E24" s="90" t="s">
        <v>17</v>
      </c>
      <c r="F24" s="113" t="s">
        <v>822</v>
      </c>
      <c r="G24" s="90" t="s">
        <v>43</v>
      </c>
      <c r="H24" s="99"/>
      <c r="I24" s="8"/>
      <c r="J24" s="114"/>
      <c r="K24" s="114">
        <v>19.490000000000002</v>
      </c>
      <c r="L24" s="114">
        <v>42.02</v>
      </c>
      <c r="M24" s="114">
        <v>61.510000000000005</v>
      </c>
    </row>
    <row r="25" spans="3:13">
      <c r="C25" s="89"/>
      <c r="D25" s="121">
        <v>88239</v>
      </c>
      <c r="E25" s="115" t="s">
        <v>98</v>
      </c>
      <c r="F25" s="116" t="s">
        <v>823</v>
      </c>
      <c r="G25" s="115" t="s">
        <v>824</v>
      </c>
      <c r="H25" s="122">
        <v>1</v>
      </c>
      <c r="I25" s="115">
        <v>7.77</v>
      </c>
      <c r="J25" s="115" t="s">
        <v>825</v>
      </c>
      <c r="K25" s="118">
        <v>7.77</v>
      </c>
      <c r="L25" s="118">
        <v>14.39</v>
      </c>
      <c r="M25" s="119">
        <v>22.16</v>
      </c>
    </row>
    <row r="26" spans="3:13">
      <c r="C26" s="89"/>
      <c r="D26" s="121">
        <v>88264</v>
      </c>
      <c r="E26" s="115" t="s">
        <v>98</v>
      </c>
      <c r="F26" s="116" t="s">
        <v>826</v>
      </c>
      <c r="G26" s="115" t="s">
        <v>824</v>
      </c>
      <c r="H26" s="122">
        <v>0.5</v>
      </c>
      <c r="I26" s="115">
        <v>7.9000000000000021</v>
      </c>
      <c r="J26" s="115" t="s">
        <v>827</v>
      </c>
      <c r="K26" s="118">
        <v>3.9500000000000011</v>
      </c>
      <c r="L26" s="118">
        <v>9.85</v>
      </c>
      <c r="M26" s="119">
        <v>13.8</v>
      </c>
    </row>
    <row r="27" spans="3:13">
      <c r="C27" s="89"/>
      <c r="D27" s="121">
        <v>88273</v>
      </c>
      <c r="E27" s="115" t="s">
        <v>98</v>
      </c>
      <c r="F27" s="116" t="s">
        <v>828</v>
      </c>
      <c r="G27" s="115" t="s">
        <v>824</v>
      </c>
      <c r="H27" s="122">
        <v>1</v>
      </c>
      <c r="I27" s="115">
        <v>7.77</v>
      </c>
      <c r="J27" s="115" t="s">
        <v>829</v>
      </c>
      <c r="K27" s="118">
        <v>7.77</v>
      </c>
      <c r="L27" s="118">
        <v>17.78</v>
      </c>
      <c r="M27" s="119">
        <v>25.55</v>
      </c>
    </row>
    <row r="28" spans="3:13">
      <c r="C28" s="89"/>
      <c r="D28" s="89"/>
      <c r="E28" s="92"/>
      <c r="F28" s="89"/>
      <c r="G28" s="89"/>
      <c r="H28" s="98"/>
      <c r="I28" s="120" t="s">
        <v>820</v>
      </c>
      <c r="J28" s="114"/>
      <c r="K28" s="114">
        <v>19.490000000000002</v>
      </c>
      <c r="L28" s="114">
        <v>42.02</v>
      </c>
      <c r="M28" s="114">
        <v>61.510000000000005</v>
      </c>
    </row>
    <row r="29" spans="3:13">
      <c r="C29" s="89"/>
      <c r="D29" s="8"/>
      <c r="E29" s="92"/>
      <c r="F29" s="8"/>
      <c r="G29" s="8"/>
      <c r="H29" s="99"/>
      <c r="I29" s="8"/>
      <c r="J29" s="8"/>
      <c r="K29" s="8"/>
      <c r="L29" s="8"/>
      <c r="M29" s="8"/>
    </row>
    <row r="30" spans="3:13">
      <c r="C30" s="89"/>
      <c r="D30" s="8"/>
      <c r="E30" s="92"/>
      <c r="F30" s="8"/>
      <c r="G30" s="8"/>
      <c r="H30" s="99"/>
      <c r="I30" s="8"/>
      <c r="J30" s="8"/>
      <c r="K30" s="8"/>
      <c r="L30" s="8"/>
      <c r="M30" s="8"/>
    </row>
    <row r="31" spans="3:13" ht="25">
      <c r="C31" s="89"/>
      <c r="D31" s="8"/>
      <c r="E31" s="92"/>
      <c r="F31" s="8"/>
      <c r="G31" s="110"/>
      <c r="H31" s="109" t="s">
        <v>806</v>
      </c>
      <c r="I31" s="110" t="s">
        <v>807</v>
      </c>
      <c r="J31" s="110" t="s">
        <v>808</v>
      </c>
      <c r="K31" s="110" t="s">
        <v>809</v>
      </c>
      <c r="L31" s="110" t="s">
        <v>810</v>
      </c>
      <c r="M31" s="123" t="s">
        <v>830</v>
      </c>
    </row>
    <row r="32" spans="3:13">
      <c r="C32" s="112" t="s">
        <v>831</v>
      </c>
      <c r="D32" s="113" t="s">
        <v>57</v>
      </c>
      <c r="E32" s="90" t="s">
        <v>17</v>
      </c>
      <c r="F32" s="113" t="s">
        <v>58</v>
      </c>
      <c r="G32" s="90" t="s">
        <v>52</v>
      </c>
      <c r="H32" s="99"/>
      <c r="I32" s="8"/>
      <c r="J32" s="114"/>
      <c r="K32" s="114">
        <v>0</v>
      </c>
      <c r="L32" s="114">
        <v>11.5</v>
      </c>
      <c r="M32" s="114">
        <v>11.5</v>
      </c>
    </row>
    <row r="33" spans="3:13" ht="37.5">
      <c r="C33" s="89"/>
      <c r="D33" s="91" t="s">
        <v>832</v>
      </c>
      <c r="E33" s="115" t="s">
        <v>833</v>
      </c>
      <c r="F33" s="116" t="s">
        <v>834</v>
      </c>
      <c r="G33" s="115" t="s">
        <v>52</v>
      </c>
      <c r="H33" s="117">
        <v>1</v>
      </c>
      <c r="I33" s="115">
        <v>0</v>
      </c>
      <c r="J33" s="115">
        <v>11.5</v>
      </c>
      <c r="K33" s="118">
        <v>0</v>
      </c>
      <c r="L33" s="118">
        <v>11.5</v>
      </c>
      <c r="M33" s="119">
        <v>11.5</v>
      </c>
    </row>
    <row r="34" spans="3:13">
      <c r="C34" s="89"/>
      <c r="D34" s="8"/>
      <c r="E34" s="92"/>
      <c r="F34" s="8"/>
      <c r="G34" s="8"/>
      <c r="H34" s="99"/>
      <c r="I34" s="120" t="s">
        <v>820</v>
      </c>
      <c r="J34" s="8"/>
      <c r="K34" s="119">
        <v>0</v>
      </c>
      <c r="L34" s="119">
        <v>11.5</v>
      </c>
      <c r="M34" s="119">
        <v>11.5</v>
      </c>
    </row>
    <row r="35" spans="3:13">
      <c r="C35" s="89"/>
      <c r="D35" s="8"/>
      <c r="E35" s="92"/>
      <c r="F35" s="8"/>
      <c r="G35" s="8"/>
      <c r="H35" s="99"/>
      <c r="I35" s="8"/>
      <c r="J35" s="8"/>
      <c r="K35" s="8"/>
      <c r="L35" s="8"/>
      <c r="M35" s="8"/>
    </row>
    <row r="36" spans="3:13" ht="25">
      <c r="C36" s="89"/>
      <c r="D36" s="8"/>
      <c r="E36" s="92"/>
      <c r="F36" s="8"/>
      <c r="G36" s="110"/>
      <c r="H36" s="109" t="s">
        <v>806</v>
      </c>
      <c r="I36" s="110" t="s">
        <v>807</v>
      </c>
      <c r="J36" s="110" t="s">
        <v>808</v>
      </c>
      <c r="K36" s="110" t="s">
        <v>809</v>
      </c>
      <c r="L36" s="110" t="s">
        <v>810</v>
      </c>
      <c r="M36" s="123" t="s">
        <v>830</v>
      </c>
    </row>
    <row r="37" spans="3:13" ht="39">
      <c r="C37" s="112" t="s">
        <v>835</v>
      </c>
      <c r="D37" s="113" t="s">
        <v>54</v>
      </c>
      <c r="E37" s="90" t="s">
        <v>17</v>
      </c>
      <c r="F37" s="113" t="s">
        <v>55</v>
      </c>
      <c r="G37" s="90" t="s">
        <v>52</v>
      </c>
      <c r="H37" s="99"/>
      <c r="I37" s="8"/>
      <c r="J37" s="114"/>
      <c r="K37" s="114">
        <v>0</v>
      </c>
      <c r="L37" s="114">
        <v>30</v>
      </c>
      <c r="M37" s="114">
        <v>30</v>
      </c>
    </row>
    <row r="38" spans="3:13" ht="25">
      <c r="C38" s="89"/>
      <c r="D38" s="91" t="s">
        <v>836</v>
      </c>
      <c r="E38" s="115" t="s">
        <v>837</v>
      </c>
      <c r="F38" s="116" t="s">
        <v>838</v>
      </c>
      <c r="G38" s="115" t="s">
        <v>52</v>
      </c>
      <c r="H38" s="117">
        <v>1</v>
      </c>
      <c r="I38" s="115">
        <v>0</v>
      </c>
      <c r="J38" s="115">
        <v>30</v>
      </c>
      <c r="K38" s="118">
        <v>0</v>
      </c>
      <c r="L38" s="118">
        <v>30</v>
      </c>
      <c r="M38" s="119">
        <v>30</v>
      </c>
    </row>
    <row r="39" spans="3:13">
      <c r="C39" s="89"/>
      <c r="D39" s="8"/>
      <c r="E39" s="92"/>
      <c r="F39" s="8"/>
      <c r="G39" s="8"/>
      <c r="H39" s="99"/>
      <c r="I39" s="120" t="s">
        <v>820</v>
      </c>
      <c r="J39" s="8"/>
      <c r="K39" s="119">
        <v>0</v>
      </c>
      <c r="L39" s="119">
        <v>30</v>
      </c>
      <c r="M39" s="119">
        <v>30</v>
      </c>
    </row>
    <row r="40" spans="3:13">
      <c r="C40" s="89"/>
      <c r="D40" s="8"/>
      <c r="E40" s="92"/>
      <c r="F40" s="8"/>
      <c r="G40" s="8"/>
      <c r="H40" s="99"/>
      <c r="I40" s="8"/>
      <c r="J40" s="8"/>
      <c r="K40" s="8"/>
      <c r="L40" s="8"/>
      <c r="M40" s="8"/>
    </row>
    <row r="41" spans="3:13" ht="25">
      <c r="C41" s="89"/>
      <c r="D41" s="8"/>
      <c r="E41" s="92"/>
      <c r="F41" s="8"/>
      <c r="G41" s="110"/>
      <c r="H41" s="109" t="s">
        <v>806</v>
      </c>
      <c r="I41" s="110" t="s">
        <v>807</v>
      </c>
      <c r="J41" s="110" t="s">
        <v>808</v>
      </c>
      <c r="K41" s="110" t="s">
        <v>809</v>
      </c>
      <c r="L41" s="110" t="s">
        <v>810</v>
      </c>
      <c r="M41" s="123" t="s">
        <v>830</v>
      </c>
    </row>
    <row r="42" spans="3:13">
      <c r="C42" s="112" t="s">
        <v>839</v>
      </c>
      <c r="D42" s="113" t="s">
        <v>69</v>
      </c>
      <c r="E42" s="90" t="s">
        <v>17</v>
      </c>
      <c r="F42" s="113" t="s">
        <v>70</v>
      </c>
      <c r="G42" s="90" t="s">
        <v>52</v>
      </c>
      <c r="H42" s="99"/>
      <c r="I42" s="8"/>
      <c r="J42" s="114"/>
      <c r="K42" s="114">
        <v>0</v>
      </c>
      <c r="L42" s="114">
        <v>7</v>
      </c>
      <c r="M42" s="114">
        <v>7</v>
      </c>
    </row>
    <row r="43" spans="3:13" ht="37.5">
      <c r="C43" s="89"/>
      <c r="D43" s="91" t="s">
        <v>840</v>
      </c>
      <c r="E43" s="115" t="s">
        <v>841</v>
      </c>
      <c r="F43" s="116" t="s">
        <v>842</v>
      </c>
      <c r="G43" s="115" t="s">
        <v>52</v>
      </c>
      <c r="H43" s="117">
        <v>1</v>
      </c>
      <c r="I43" s="115">
        <v>0</v>
      </c>
      <c r="J43" s="115">
        <v>3.5</v>
      </c>
      <c r="K43" s="118">
        <v>0</v>
      </c>
      <c r="L43" s="118">
        <v>3.5</v>
      </c>
      <c r="M43" s="119">
        <v>3.5</v>
      </c>
    </row>
    <row r="44" spans="3:13" ht="25">
      <c r="C44" s="89"/>
      <c r="D44" s="91" t="s">
        <v>843</v>
      </c>
      <c r="E44" s="115" t="s">
        <v>844</v>
      </c>
      <c r="F44" s="116" t="s">
        <v>845</v>
      </c>
      <c r="G44" s="115" t="s">
        <v>52</v>
      </c>
      <c r="H44" s="117">
        <v>1</v>
      </c>
      <c r="I44" s="115">
        <v>0</v>
      </c>
      <c r="J44" s="115">
        <v>3.5</v>
      </c>
      <c r="K44" s="118">
        <v>0</v>
      </c>
      <c r="L44" s="118">
        <v>3.5</v>
      </c>
      <c r="M44" s="119">
        <v>3.5</v>
      </c>
    </row>
    <row r="45" spans="3:13">
      <c r="C45" s="89"/>
      <c r="D45" s="8"/>
      <c r="E45" s="92"/>
      <c r="F45" s="8"/>
      <c r="G45" s="8"/>
      <c r="H45" s="99"/>
      <c r="I45" s="120" t="s">
        <v>820</v>
      </c>
      <c r="J45" s="8"/>
      <c r="K45" s="119">
        <v>0</v>
      </c>
      <c r="L45" s="119">
        <v>7</v>
      </c>
      <c r="M45" s="119">
        <v>7</v>
      </c>
    </row>
    <row r="46" spans="3:13">
      <c r="C46" s="89"/>
      <c r="D46" s="8"/>
      <c r="E46" s="92"/>
      <c r="F46" s="8"/>
      <c r="G46" s="8"/>
      <c r="H46" s="99"/>
      <c r="I46" s="8"/>
      <c r="J46" s="8"/>
      <c r="K46" s="8"/>
      <c r="L46" s="8"/>
      <c r="M46" s="8"/>
    </row>
    <row r="47" spans="3:13" ht="25">
      <c r="C47" s="89"/>
      <c r="D47" s="8"/>
      <c r="E47" s="92"/>
      <c r="F47" s="8"/>
      <c r="G47" s="110"/>
      <c r="H47" s="109" t="s">
        <v>806</v>
      </c>
      <c r="I47" s="110" t="s">
        <v>807</v>
      </c>
      <c r="J47" s="110" t="s">
        <v>808</v>
      </c>
      <c r="K47" s="110" t="s">
        <v>809</v>
      </c>
      <c r="L47" s="110" t="s">
        <v>810</v>
      </c>
      <c r="M47" s="123" t="s">
        <v>830</v>
      </c>
    </row>
    <row r="48" spans="3:13" ht="52">
      <c r="C48" s="112" t="s">
        <v>846</v>
      </c>
      <c r="D48" s="113" t="s">
        <v>84</v>
      </c>
      <c r="E48" s="90" t="s">
        <v>17</v>
      </c>
      <c r="F48" s="113" t="s">
        <v>85</v>
      </c>
      <c r="G48" s="90" t="s">
        <v>52</v>
      </c>
      <c r="H48" s="99"/>
      <c r="I48" s="8"/>
      <c r="J48" s="114"/>
      <c r="K48" s="114">
        <v>0</v>
      </c>
      <c r="L48" s="114">
        <v>12.4</v>
      </c>
      <c r="M48" s="114">
        <v>12.4</v>
      </c>
    </row>
    <row r="49" spans="3:13" ht="25">
      <c r="C49" s="89"/>
      <c r="D49" s="91" t="s">
        <v>847</v>
      </c>
      <c r="E49" s="115" t="s">
        <v>848</v>
      </c>
      <c r="F49" s="116" t="s">
        <v>849</v>
      </c>
      <c r="G49" s="115" t="s">
        <v>52</v>
      </c>
      <c r="H49" s="117">
        <v>1</v>
      </c>
      <c r="I49" s="115">
        <v>0</v>
      </c>
      <c r="J49" s="115">
        <v>2.1</v>
      </c>
      <c r="K49" s="118">
        <v>0</v>
      </c>
      <c r="L49" s="118">
        <v>2.1</v>
      </c>
      <c r="M49" s="119">
        <v>2.1</v>
      </c>
    </row>
    <row r="50" spans="3:13" ht="25">
      <c r="C50" s="89"/>
      <c r="D50" s="91" t="s">
        <v>850</v>
      </c>
      <c r="E50" s="115" t="s">
        <v>851</v>
      </c>
      <c r="F50" s="116" t="s">
        <v>852</v>
      </c>
      <c r="G50" s="115" t="s">
        <v>52</v>
      </c>
      <c r="H50" s="117">
        <v>1</v>
      </c>
      <c r="I50" s="115">
        <v>0</v>
      </c>
      <c r="J50" s="115">
        <v>0.3</v>
      </c>
      <c r="K50" s="118">
        <v>0</v>
      </c>
      <c r="L50" s="118">
        <v>0.3</v>
      </c>
      <c r="M50" s="119">
        <v>0.3</v>
      </c>
    </row>
    <row r="51" spans="3:13" ht="25">
      <c r="C51" s="89"/>
      <c r="D51" s="91" t="s">
        <v>853</v>
      </c>
      <c r="E51" s="115" t="s">
        <v>854</v>
      </c>
      <c r="F51" s="116" t="s">
        <v>855</v>
      </c>
      <c r="G51" s="115" t="s">
        <v>52</v>
      </c>
      <c r="H51" s="117">
        <v>1</v>
      </c>
      <c r="I51" s="115">
        <v>0</v>
      </c>
      <c r="J51" s="115">
        <v>10</v>
      </c>
      <c r="K51" s="118">
        <v>0</v>
      </c>
      <c r="L51" s="118">
        <v>10</v>
      </c>
      <c r="M51" s="119">
        <v>10</v>
      </c>
    </row>
    <row r="52" spans="3:13">
      <c r="C52" s="89"/>
      <c r="D52" s="8"/>
      <c r="E52" s="92"/>
      <c r="F52" s="8"/>
      <c r="G52" s="8"/>
      <c r="H52" s="99"/>
      <c r="I52" s="120" t="s">
        <v>820</v>
      </c>
      <c r="J52" s="8"/>
      <c r="K52" s="119">
        <v>0</v>
      </c>
      <c r="L52" s="119">
        <v>12.4</v>
      </c>
      <c r="M52" s="119">
        <v>12.4</v>
      </c>
    </row>
    <row r="53" spans="3:13">
      <c r="C53" s="89"/>
      <c r="D53" s="89"/>
      <c r="E53" s="92"/>
      <c r="F53" s="89"/>
      <c r="G53" s="89"/>
      <c r="H53" s="98"/>
      <c r="I53" s="89"/>
      <c r="J53" s="89"/>
      <c r="K53" s="89"/>
      <c r="L53" s="89"/>
      <c r="M53" s="89"/>
    </row>
    <row r="54" spans="3:13" ht="25">
      <c r="C54" s="89"/>
      <c r="D54" s="8"/>
      <c r="E54" s="92"/>
      <c r="F54" s="8"/>
      <c r="G54" s="110"/>
      <c r="H54" s="109" t="s">
        <v>806</v>
      </c>
      <c r="I54" s="110" t="s">
        <v>807</v>
      </c>
      <c r="J54" s="110" t="s">
        <v>808</v>
      </c>
      <c r="K54" s="110" t="s">
        <v>809</v>
      </c>
      <c r="L54" s="110" t="s">
        <v>810</v>
      </c>
      <c r="M54" s="123" t="s">
        <v>830</v>
      </c>
    </row>
    <row r="55" spans="3:13">
      <c r="C55" s="112" t="s">
        <v>856</v>
      </c>
      <c r="D55" s="113" t="s">
        <v>75</v>
      </c>
      <c r="E55" s="90" t="s">
        <v>17</v>
      </c>
      <c r="F55" s="113" t="s">
        <v>76</v>
      </c>
      <c r="G55" s="90" t="s">
        <v>52</v>
      </c>
      <c r="H55" s="99"/>
      <c r="I55" s="8"/>
      <c r="J55" s="114"/>
      <c r="K55" s="114">
        <v>0</v>
      </c>
      <c r="L55" s="114">
        <v>4.7</v>
      </c>
      <c r="M55" s="114">
        <v>4.7</v>
      </c>
    </row>
    <row r="56" spans="3:13" ht="25">
      <c r="C56" s="89"/>
      <c r="D56" s="91" t="s">
        <v>857</v>
      </c>
      <c r="E56" s="115" t="s">
        <v>858</v>
      </c>
      <c r="F56" s="116" t="s">
        <v>859</v>
      </c>
      <c r="G56" s="115" t="s">
        <v>52</v>
      </c>
      <c r="H56" s="117">
        <v>1</v>
      </c>
      <c r="I56" s="115">
        <v>0</v>
      </c>
      <c r="J56" s="115">
        <v>4.7</v>
      </c>
      <c r="K56" s="118">
        <v>0</v>
      </c>
      <c r="L56" s="118">
        <v>4.7</v>
      </c>
      <c r="M56" s="119">
        <v>4.7</v>
      </c>
    </row>
    <row r="57" spans="3:13">
      <c r="C57" s="89"/>
      <c r="D57" s="8"/>
      <c r="E57" s="92"/>
      <c r="F57" s="8"/>
      <c r="G57" s="8"/>
      <c r="H57" s="99"/>
      <c r="I57" s="120" t="s">
        <v>820</v>
      </c>
      <c r="J57" s="8"/>
      <c r="K57" s="119">
        <v>0</v>
      </c>
      <c r="L57" s="119">
        <v>4.7</v>
      </c>
      <c r="M57" s="119">
        <v>4.7</v>
      </c>
    </row>
    <row r="58" spans="3:13">
      <c r="C58" s="89"/>
      <c r="D58" s="89"/>
      <c r="E58" s="92"/>
      <c r="F58" s="89"/>
      <c r="G58" s="89"/>
      <c r="H58" s="98"/>
      <c r="I58" s="89"/>
      <c r="J58" s="89"/>
      <c r="K58" s="89"/>
      <c r="L58" s="89"/>
      <c r="M58" s="89"/>
    </row>
    <row r="59" spans="3:13" ht="25">
      <c r="C59" s="89"/>
      <c r="D59" s="8"/>
      <c r="E59" s="92"/>
      <c r="F59" s="8"/>
      <c r="G59" s="110"/>
      <c r="H59" s="109" t="s">
        <v>806</v>
      </c>
      <c r="I59" s="110" t="s">
        <v>807</v>
      </c>
      <c r="J59" s="110" t="s">
        <v>808</v>
      </c>
      <c r="K59" s="110" t="s">
        <v>809</v>
      </c>
      <c r="L59" s="110" t="s">
        <v>810</v>
      </c>
      <c r="M59" s="123" t="s">
        <v>830</v>
      </c>
    </row>
    <row r="60" spans="3:13" ht="26">
      <c r="C60" s="112" t="s">
        <v>860</v>
      </c>
      <c r="D60" s="113" t="s">
        <v>72</v>
      </c>
      <c r="E60" s="90" t="s">
        <v>17</v>
      </c>
      <c r="F60" s="113" t="s">
        <v>73</v>
      </c>
      <c r="G60" s="90" t="s">
        <v>52</v>
      </c>
      <c r="H60" s="99"/>
      <c r="I60" s="8"/>
      <c r="J60" s="114"/>
      <c r="K60" s="114">
        <v>0</v>
      </c>
      <c r="L60" s="114">
        <v>5.2</v>
      </c>
      <c r="M60" s="114">
        <v>5.2</v>
      </c>
    </row>
    <row r="61" spans="3:13" ht="25">
      <c r="C61" s="89"/>
      <c r="D61" s="91" t="s">
        <v>861</v>
      </c>
      <c r="E61" s="115" t="s">
        <v>862</v>
      </c>
      <c r="F61" s="116" t="s">
        <v>863</v>
      </c>
      <c r="G61" s="115" t="s">
        <v>52</v>
      </c>
      <c r="H61" s="117">
        <v>1</v>
      </c>
      <c r="I61" s="115">
        <v>0</v>
      </c>
      <c r="J61" s="115">
        <v>5.2</v>
      </c>
      <c r="K61" s="118">
        <v>0</v>
      </c>
      <c r="L61" s="118">
        <v>5.2</v>
      </c>
      <c r="M61" s="119">
        <v>5.2</v>
      </c>
    </row>
    <row r="62" spans="3:13">
      <c r="C62" s="89"/>
      <c r="D62" s="8"/>
      <c r="E62" s="92"/>
      <c r="F62" s="8"/>
      <c r="G62" s="8"/>
      <c r="H62" s="99"/>
      <c r="I62" s="120" t="s">
        <v>820</v>
      </c>
      <c r="J62" s="8"/>
      <c r="K62" s="119">
        <v>0</v>
      </c>
      <c r="L62" s="119">
        <v>5.2</v>
      </c>
      <c r="M62" s="119">
        <v>5.2</v>
      </c>
    </row>
    <row r="63" spans="3:13">
      <c r="C63" s="89"/>
      <c r="D63" s="89"/>
      <c r="E63" s="92"/>
      <c r="F63" s="89"/>
      <c r="G63" s="89"/>
      <c r="H63" s="98"/>
      <c r="I63" s="89"/>
      <c r="J63" s="89"/>
      <c r="K63" s="89"/>
      <c r="L63" s="89"/>
      <c r="M63" s="89"/>
    </row>
    <row r="64" spans="3:13" ht="25">
      <c r="C64" s="89"/>
      <c r="D64" s="106"/>
      <c r="E64" s="107"/>
      <c r="F64" s="108"/>
      <c r="G64" s="108"/>
      <c r="H64" s="109" t="s">
        <v>806</v>
      </c>
      <c r="I64" s="110" t="s">
        <v>807</v>
      </c>
      <c r="J64" s="110" t="s">
        <v>808</v>
      </c>
      <c r="K64" s="110" t="s">
        <v>809</v>
      </c>
      <c r="L64" s="110" t="s">
        <v>810</v>
      </c>
      <c r="M64" s="111"/>
    </row>
    <row r="65" spans="3:13" ht="39">
      <c r="C65" s="112" t="s">
        <v>864</v>
      </c>
      <c r="D65" s="113" t="s">
        <v>474</v>
      </c>
      <c r="E65" s="90" t="s">
        <v>17</v>
      </c>
      <c r="F65" s="113" t="s">
        <v>475</v>
      </c>
      <c r="G65" s="90" t="s">
        <v>43</v>
      </c>
      <c r="H65" s="99"/>
      <c r="I65" s="8"/>
      <c r="J65" s="114"/>
      <c r="K65" s="114">
        <v>384.93739999999997</v>
      </c>
      <c r="L65" s="114">
        <v>2.3612000000000002</v>
      </c>
      <c r="M65" s="114">
        <v>387.29859999999996</v>
      </c>
    </row>
    <row r="66" spans="3:13" ht="25">
      <c r="C66" s="89"/>
      <c r="D66" s="91" t="s">
        <v>865</v>
      </c>
      <c r="E66" s="115" t="s">
        <v>866</v>
      </c>
      <c r="F66" s="116" t="s">
        <v>867</v>
      </c>
      <c r="G66" s="115" t="s">
        <v>171</v>
      </c>
      <c r="H66" s="117">
        <v>1</v>
      </c>
      <c r="I66" s="115">
        <v>383.9</v>
      </c>
      <c r="J66" s="115">
        <v>0</v>
      </c>
      <c r="K66" s="118">
        <v>383.9</v>
      </c>
      <c r="L66" s="118">
        <v>0</v>
      </c>
      <c r="M66" s="119">
        <v>383.9</v>
      </c>
    </row>
    <row r="67" spans="3:13">
      <c r="C67" s="89"/>
      <c r="D67" s="93">
        <v>3146</v>
      </c>
      <c r="E67" s="115" t="s">
        <v>98</v>
      </c>
      <c r="F67" s="116" t="s">
        <v>868</v>
      </c>
      <c r="G67" s="115" t="s">
        <v>869</v>
      </c>
      <c r="H67" s="122">
        <v>3.04E-2</v>
      </c>
      <c r="I67" s="115" t="s">
        <v>870</v>
      </c>
      <c r="J67" s="115" t="s">
        <v>871</v>
      </c>
      <c r="K67" s="118">
        <v>9.8799999999999999E-2</v>
      </c>
      <c r="L67" s="118">
        <v>0</v>
      </c>
      <c r="M67" s="119">
        <v>9.8799999999999999E-2</v>
      </c>
    </row>
    <row r="68" spans="3:13">
      <c r="C68" s="89"/>
      <c r="D68" s="93">
        <v>88267</v>
      </c>
      <c r="E68" s="115" t="s">
        <v>98</v>
      </c>
      <c r="F68" s="116" t="s">
        <v>872</v>
      </c>
      <c r="G68" s="115" t="s">
        <v>824</v>
      </c>
      <c r="H68" s="122">
        <v>0.1</v>
      </c>
      <c r="I68" s="115">
        <v>7.2199999999999989</v>
      </c>
      <c r="J68" s="115" t="s">
        <v>873</v>
      </c>
      <c r="K68" s="118">
        <v>0.72199999999999998</v>
      </c>
      <c r="L68" s="118">
        <v>1.9280000000000002</v>
      </c>
      <c r="M68" s="119">
        <v>2.6500000000000004</v>
      </c>
    </row>
    <row r="69" spans="3:13" ht="25">
      <c r="C69" s="89"/>
      <c r="D69" s="93">
        <v>88248</v>
      </c>
      <c r="E69" s="115" t="s">
        <v>98</v>
      </c>
      <c r="F69" s="116" t="s">
        <v>874</v>
      </c>
      <c r="G69" s="115" t="s">
        <v>824</v>
      </c>
      <c r="H69" s="122">
        <v>0.03</v>
      </c>
      <c r="I69" s="115">
        <v>7.2200000000000006</v>
      </c>
      <c r="J69" s="115" t="s">
        <v>875</v>
      </c>
      <c r="K69" s="118">
        <v>0.21660000000000001</v>
      </c>
      <c r="L69" s="118">
        <v>0.43319999999999997</v>
      </c>
      <c r="M69" s="119">
        <v>0.64979999999999993</v>
      </c>
    </row>
    <row r="70" spans="3:13">
      <c r="C70" s="89"/>
      <c r="D70" s="8"/>
      <c r="E70" s="92"/>
      <c r="F70" s="8"/>
      <c r="G70" s="8"/>
      <c r="H70" s="99"/>
      <c r="I70" s="120" t="s">
        <v>820</v>
      </c>
      <c r="J70" s="8"/>
      <c r="K70" s="119">
        <v>384.93739999999997</v>
      </c>
      <c r="L70" s="119">
        <v>2.3612000000000002</v>
      </c>
      <c r="M70" s="119">
        <v>387.29859999999996</v>
      </c>
    </row>
    <row r="71" spans="3:13">
      <c r="C71" s="89"/>
      <c r="D71" s="8"/>
      <c r="E71" s="92"/>
      <c r="F71" s="8"/>
      <c r="G71" s="8"/>
      <c r="H71" s="99"/>
      <c r="I71" s="8"/>
      <c r="J71" s="8"/>
      <c r="K71" s="8"/>
      <c r="L71" s="8"/>
      <c r="M71" s="8"/>
    </row>
    <row r="72" spans="3:13">
      <c r="C72" s="89"/>
      <c r="D72" s="8"/>
      <c r="E72" s="92"/>
      <c r="F72" s="8"/>
      <c r="G72" s="8"/>
      <c r="H72" s="99"/>
      <c r="I72" s="8"/>
      <c r="J72" s="8"/>
      <c r="K72" s="8"/>
      <c r="L72" s="8"/>
      <c r="M72" s="8"/>
    </row>
    <row r="73" spans="3:13">
      <c r="C73" s="89"/>
      <c r="D73" s="8"/>
      <c r="E73" s="92"/>
      <c r="F73" s="8"/>
      <c r="G73" s="8"/>
      <c r="H73" s="99"/>
      <c r="I73" s="8"/>
      <c r="J73" s="8"/>
      <c r="K73" s="8"/>
      <c r="L73" s="8"/>
      <c r="M73" s="8"/>
    </row>
    <row r="74" spans="3:13" ht="25">
      <c r="C74" s="89"/>
      <c r="D74" s="8"/>
      <c r="E74" s="92"/>
      <c r="F74" s="8"/>
      <c r="G74" s="110" t="s">
        <v>43</v>
      </c>
      <c r="H74" s="109" t="s">
        <v>806</v>
      </c>
      <c r="I74" s="110" t="s">
        <v>807</v>
      </c>
      <c r="J74" s="110" t="s">
        <v>808</v>
      </c>
      <c r="K74" s="110" t="s">
        <v>809</v>
      </c>
      <c r="L74" s="110" t="s">
        <v>810</v>
      </c>
      <c r="M74" s="123" t="s">
        <v>830</v>
      </c>
    </row>
    <row r="75" spans="3:13" ht="26">
      <c r="C75" s="112" t="s">
        <v>876</v>
      </c>
      <c r="D75" s="113" t="s">
        <v>161</v>
      </c>
      <c r="E75" s="90" t="s">
        <v>17</v>
      </c>
      <c r="F75" s="113" t="s">
        <v>877</v>
      </c>
      <c r="G75" s="90" t="s">
        <v>43</v>
      </c>
      <c r="H75" s="99"/>
      <c r="I75" s="8"/>
      <c r="J75" s="114"/>
      <c r="K75" s="114">
        <v>3.1160000000000005</v>
      </c>
      <c r="L75" s="114">
        <v>5.5960000000000001</v>
      </c>
      <c r="M75" s="114">
        <v>8.7119999999999997</v>
      </c>
    </row>
    <row r="76" spans="3:13">
      <c r="C76" s="89"/>
      <c r="D76" s="94">
        <v>88316</v>
      </c>
      <c r="E76" s="115" t="s">
        <v>98</v>
      </c>
      <c r="F76" s="116" t="s">
        <v>878</v>
      </c>
      <c r="G76" s="115" t="s">
        <v>824</v>
      </c>
      <c r="H76" s="117">
        <v>0.4</v>
      </c>
      <c r="I76" s="115">
        <v>7.7900000000000009</v>
      </c>
      <c r="J76" s="115" t="s">
        <v>879</v>
      </c>
      <c r="K76" s="118">
        <v>3.1160000000000005</v>
      </c>
      <c r="L76" s="118">
        <v>5.5960000000000001</v>
      </c>
      <c r="M76" s="119">
        <v>8.7119999999999997</v>
      </c>
    </row>
    <row r="77" spans="3:13">
      <c r="C77" s="89"/>
      <c r="D77" s="8"/>
      <c r="E77" s="92"/>
      <c r="F77" s="8"/>
      <c r="G77" s="8"/>
      <c r="H77" s="99"/>
      <c r="I77" s="120" t="s">
        <v>820</v>
      </c>
      <c r="J77" s="8"/>
      <c r="K77" s="119">
        <v>3.1160000000000005</v>
      </c>
      <c r="L77" s="119">
        <v>5.5960000000000001</v>
      </c>
      <c r="M77" s="119">
        <v>8.7119999999999997</v>
      </c>
    </row>
    <row r="78" spans="3:13">
      <c r="C78" s="89"/>
      <c r="D78" s="8"/>
      <c r="E78" s="92"/>
      <c r="F78" s="8"/>
      <c r="G78" s="8"/>
      <c r="H78" s="99"/>
      <c r="I78" s="8"/>
      <c r="J78" s="8"/>
      <c r="K78" s="8"/>
      <c r="L78" s="8"/>
      <c r="M78" s="8"/>
    </row>
    <row r="79" spans="3:13" ht="25">
      <c r="C79" s="89"/>
      <c r="D79" s="8"/>
      <c r="E79" s="92"/>
      <c r="F79" s="8"/>
      <c r="G79" s="110" t="s">
        <v>43</v>
      </c>
      <c r="H79" s="109" t="s">
        <v>806</v>
      </c>
      <c r="I79" s="110" t="s">
        <v>807</v>
      </c>
      <c r="J79" s="110" t="s">
        <v>808</v>
      </c>
      <c r="K79" s="110" t="s">
        <v>809</v>
      </c>
      <c r="L79" s="110" t="s">
        <v>810</v>
      </c>
      <c r="M79" s="123" t="s">
        <v>830</v>
      </c>
    </row>
    <row r="80" spans="3:13" ht="52">
      <c r="C80" s="112" t="s">
        <v>880</v>
      </c>
      <c r="D80" s="113" t="s">
        <v>454</v>
      </c>
      <c r="E80" s="90" t="s">
        <v>17</v>
      </c>
      <c r="F80" s="113" t="s">
        <v>455</v>
      </c>
      <c r="G80" s="90" t="s">
        <v>43</v>
      </c>
      <c r="H80" s="99"/>
      <c r="I80" s="8"/>
      <c r="J80" s="114"/>
      <c r="K80" s="114">
        <v>265.41999999999996</v>
      </c>
      <c r="L80" s="114">
        <v>19.14</v>
      </c>
      <c r="M80" s="114">
        <v>284.55999999999995</v>
      </c>
    </row>
    <row r="81" spans="3:13" ht="25">
      <c r="C81" s="89"/>
      <c r="D81" s="91">
        <v>11561</v>
      </c>
      <c r="E81" s="115" t="s">
        <v>98</v>
      </c>
      <c r="F81" s="116" t="s">
        <v>881</v>
      </c>
      <c r="G81" s="115" t="s">
        <v>869</v>
      </c>
      <c r="H81" s="117">
        <v>1</v>
      </c>
      <c r="I81" s="115" t="s">
        <v>882</v>
      </c>
      <c r="J81" s="115" t="s">
        <v>871</v>
      </c>
      <c r="K81" s="118">
        <v>257.64999999999998</v>
      </c>
      <c r="L81" s="118">
        <v>0</v>
      </c>
      <c r="M81" s="119">
        <v>257.64999999999998</v>
      </c>
    </row>
    <row r="82" spans="3:13">
      <c r="C82" s="89"/>
      <c r="D82" s="91">
        <v>88262</v>
      </c>
      <c r="E82" s="115" t="s">
        <v>98</v>
      </c>
      <c r="F82" s="116" t="s">
        <v>883</v>
      </c>
      <c r="G82" s="115" t="s">
        <v>824</v>
      </c>
      <c r="H82" s="117">
        <v>1</v>
      </c>
      <c r="I82" s="115">
        <v>7.77</v>
      </c>
      <c r="J82" s="115" t="s">
        <v>884</v>
      </c>
      <c r="K82" s="118">
        <v>7.77</v>
      </c>
      <c r="L82" s="118">
        <v>19.14</v>
      </c>
      <c r="M82" s="119">
        <v>26.91</v>
      </c>
    </row>
    <row r="83" spans="3:13">
      <c r="C83" s="89"/>
      <c r="D83" s="8"/>
      <c r="E83" s="92"/>
      <c r="F83" s="8"/>
      <c r="G83" s="8"/>
      <c r="H83" s="99"/>
      <c r="I83" s="120" t="s">
        <v>820</v>
      </c>
      <c r="J83" s="8"/>
      <c r="K83" s="119">
        <v>265.41999999999996</v>
      </c>
      <c r="L83" s="119">
        <v>19.14</v>
      </c>
      <c r="M83" s="119">
        <v>284.56</v>
      </c>
    </row>
    <row r="84" spans="3:13">
      <c r="C84" s="89"/>
      <c r="D84" s="8"/>
      <c r="E84" s="92"/>
      <c r="F84" s="8"/>
      <c r="G84" s="8"/>
      <c r="H84" s="99"/>
      <c r="I84" s="8"/>
      <c r="J84" s="8"/>
      <c r="K84" s="8"/>
      <c r="L84" s="8"/>
      <c r="M84" s="8"/>
    </row>
    <row r="85" spans="3:13" ht="25">
      <c r="C85" s="89"/>
      <c r="D85" s="8"/>
      <c r="E85" s="92"/>
      <c r="F85" s="8"/>
      <c r="G85" s="110" t="s">
        <v>43</v>
      </c>
      <c r="H85" s="109" t="s">
        <v>806</v>
      </c>
      <c r="I85" s="110" t="s">
        <v>807</v>
      </c>
      <c r="J85" s="110" t="s">
        <v>808</v>
      </c>
      <c r="K85" s="110" t="s">
        <v>809</v>
      </c>
      <c r="L85" s="110" t="s">
        <v>810</v>
      </c>
      <c r="M85" s="123" t="s">
        <v>830</v>
      </c>
    </row>
    <row r="86" spans="3:13" ht="52">
      <c r="C86" s="124" t="s">
        <v>885</v>
      </c>
      <c r="D86" s="113" t="s">
        <v>673</v>
      </c>
      <c r="E86" s="90" t="s">
        <v>17</v>
      </c>
      <c r="F86" s="113" t="s">
        <v>674</v>
      </c>
      <c r="G86" s="90" t="s">
        <v>43</v>
      </c>
      <c r="H86" s="125"/>
      <c r="I86" s="66"/>
      <c r="J86" s="114"/>
      <c r="K86" s="114">
        <v>60.280000000000008</v>
      </c>
      <c r="L86" s="114">
        <v>37.895000000000003</v>
      </c>
      <c r="M86" s="114">
        <v>98.175000000000011</v>
      </c>
    </row>
    <row r="87" spans="3:13" ht="25">
      <c r="C87" s="65"/>
      <c r="D87" s="93" t="s">
        <v>886</v>
      </c>
      <c r="E87" s="115" t="s">
        <v>887</v>
      </c>
      <c r="F87" s="116" t="s">
        <v>888</v>
      </c>
      <c r="G87" s="115" t="s">
        <v>43</v>
      </c>
      <c r="H87" s="117">
        <v>1</v>
      </c>
      <c r="I87" s="115">
        <v>21.1</v>
      </c>
      <c r="J87" s="115">
        <v>0</v>
      </c>
      <c r="K87" s="118">
        <v>21.1</v>
      </c>
      <c r="L87" s="118">
        <v>0</v>
      </c>
      <c r="M87" s="119">
        <v>21.1</v>
      </c>
    </row>
    <row r="88" spans="3:13" ht="25">
      <c r="C88" s="89"/>
      <c r="D88" s="91" t="s">
        <v>889</v>
      </c>
      <c r="E88" s="115" t="s">
        <v>890</v>
      </c>
      <c r="F88" s="116" t="s">
        <v>891</v>
      </c>
      <c r="G88" s="115" t="s">
        <v>43</v>
      </c>
      <c r="H88" s="117">
        <v>4</v>
      </c>
      <c r="I88" s="115">
        <v>5.45</v>
      </c>
      <c r="J88" s="115">
        <v>0</v>
      </c>
      <c r="K88" s="118">
        <v>21.8</v>
      </c>
      <c r="L88" s="118">
        <v>0</v>
      </c>
      <c r="M88" s="119">
        <v>21.8</v>
      </c>
    </row>
    <row r="89" spans="3:13">
      <c r="C89" s="65"/>
      <c r="D89" s="94">
        <v>88247</v>
      </c>
      <c r="E89" s="115" t="s">
        <v>98</v>
      </c>
      <c r="F89" s="116" t="s">
        <v>892</v>
      </c>
      <c r="G89" s="115" t="s">
        <v>824</v>
      </c>
      <c r="H89" s="117">
        <v>1.1000000000000001</v>
      </c>
      <c r="I89" s="115">
        <v>7.8999999999999986</v>
      </c>
      <c r="J89" s="115" t="s">
        <v>893</v>
      </c>
      <c r="K89" s="118">
        <v>8.69</v>
      </c>
      <c r="L89" s="118">
        <v>16.225000000000001</v>
      </c>
      <c r="M89" s="119">
        <v>24.914999999999999</v>
      </c>
    </row>
    <row r="90" spans="3:13">
      <c r="C90" s="65"/>
      <c r="D90" s="94">
        <v>88264</v>
      </c>
      <c r="E90" s="115" t="s">
        <v>98</v>
      </c>
      <c r="F90" s="116" t="s">
        <v>826</v>
      </c>
      <c r="G90" s="115" t="s">
        <v>824</v>
      </c>
      <c r="H90" s="117">
        <v>1.1000000000000001</v>
      </c>
      <c r="I90" s="115">
        <v>7.9000000000000021</v>
      </c>
      <c r="J90" s="115" t="s">
        <v>827</v>
      </c>
      <c r="K90" s="118">
        <v>8.6900000000000031</v>
      </c>
      <c r="L90" s="118">
        <v>21.67</v>
      </c>
      <c r="M90" s="119">
        <v>30.360000000000007</v>
      </c>
    </row>
    <row r="91" spans="3:13">
      <c r="C91" s="65"/>
      <c r="D91" s="66"/>
      <c r="E91" s="82"/>
      <c r="F91" s="66"/>
      <c r="G91" s="66"/>
      <c r="H91" s="125"/>
      <c r="I91" s="120" t="s">
        <v>820</v>
      </c>
      <c r="J91" s="66"/>
      <c r="K91" s="119">
        <v>60.280000000000008</v>
      </c>
      <c r="L91" s="119">
        <v>37.895000000000003</v>
      </c>
      <c r="M91" s="119">
        <v>98.175000000000011</v>
      </c>
    </row>
    <row r="92" spans="3:13">
      <c r="C92" s="89"/>
      <c r="D92" s="8"/>
      <c r="E92" s="92"/>
      <c r="F92" s="8"/>
      <c r="G92" s="8"/>
      <c r="H92" s="99"/>
      <c r="I92" s="8"/>
      <c r="J92" s="8"/>
      <c r="K92" s="8"/>
      <c r="L92" s="8"/>
      <c r="M92" s="8"/>
    </row>
    <row r="93" spans="3:13" ht="25">
      <c r="C93" s="89"/>
      <c r="D93" s="8"/>
      <c r="E93" s="92"/>
      <c r="F93" s="8"/>
      <c r="G93" s="110" t="s">
        <v>43</v>
      </c>
      <c r="H93" s="109" t="s">
        <v>806</v>
      </c>
      <c r="I93" s="110" t="s">
        <v>807</v>
      </c>
      <c r="J93" s="110" t="s">
        <v>808</v>
      </c>
      <c r="K93" s="110" t="s">
        <v>809</v>
      </c>
      <c r="L93" s="110" t="s">
        <v>810</v>
      </c>
      <c r="M93" s="123" t="s">
        <v>830</v>
      </c>
    </row>
    <row r="94" spans="3:13" ht="26">
      <c r="C94" s="124" t="s">
        <v>894</v>
      </c>
      <c r="D94" s="113" t="s">
        <v>633</v>
      </c>
      <c r="E94" s="90" t="s">
        <v>17</v>
      </c>
      <c r="F94" s="113" t="s">
        <v>634</v>
      </c>
      <c r="G94" s="90" t="s">
        <v>43</v>
      </c>
      <c r="H94" s="125"/>
      <c r="I94" s="66"/>
      <c r="J94" s="114"/>
      <c r="K94" s="114">
        <v>103.51</v>
      </c>
      <c r="L94" s="114">
        <v>17.225000000000001</v>
      </c>
      <c r="M94" s="114">
        <v>120.73500000000001</v>
      </c>
    </row>
    <row r="95" spans="3:13" ht="25">
      <c r="C95" s="89"/>
      <c r="D95" s="93">
        <v>39467</v>
      </c>
      <c r="E95" s="115" t="s">
        <v>98</v>
      </c>
      <c r="F95" s="116" t="s">
        <v>895</v>
      </c>
      <c r="G95" s="115" t="s">
        <v>869</v>
      </c>
      <c r="H95" s="117">
        <v>1</v>
      </c>
      <c r="I95" s="115" t="s">
        <v>896</v>
      </c>
      <c r="J95" s="115" t="s">
        <v>871</v>
      </c>
      <c r="K95" s="118">
        <v>95.61</v>
      </c>
      <c r="L95" s="118">
        <v>0</v>
      </c>
      <c r="M95" s="119">
        <v>95.61</v>
      </c>
    </row>
    <row r="96" spans="3:13">
      <c r="C96" s="89"/>
      <c r="D96" s="93">
        <v>88247</v>
      </c>
      <c r="E96" s="115" t="s">
        <v>98</v>
      </c>
      <c r="F96" s="116" t="s">
        <v>892</v>
      </c>
      <c r="G96" s="115" t="s">
        <v>824</v>
      </c>
      <c r="H96" s="117">
        <v>0.5</v>
      </c>
      <c r="I96" s="115">
        <v>7.8999999999999986</v>
      </c>
      <c r="J96" s="115" t="s">
        <v>893</v>
      </c>
      <c r="K96" s="118">
        <v>3.9499999999999993</v>
      </c>
      <c r="L96" s="118">
        <v>7.375</v>
      </c>
      <c r="M96" s="119">
        <v>11.324999999999999</v>
      </c>
    </row>
    <row r="97" spans="3:13">
      <c r="C97" s="89"/>
      <c r="D97" s="93">
        <v>88264</v>
      </c>
      <c r="E97" s="115" t="s">
        <v>98</v>
      </c>
      <c r="F97" s="116" t="s">
        <v>826</v>
      </c>
      <c r="G97" s="115" t="s">
        <v>824</v>
      </c>
      <c r="H97" s="117">
        <v>0.5</v>
      </c>
      <c r="I97" s="115">
        <v>7.9000000000000021</v>
      </c>
      <c r="J97" s="115" t="s">
        <v>827</v>
      </c>
      <c r="K97" s="118">
        <v>3.9500000000000011</v>
      </c>
      <c r="L97" s="118">
        <v>9.85</v>
      </c>
      <c r="M97" s="119">
        <v>13.8</v>
      </c>
    </row>
    <row r="98" spans="3:13">
      <c r="C98" s="89"/>
      <c r="D98" s="66"/>
      <c r="E98" s="82"/>
      <c r="F98" s="66"/>
      <c r="G98" s="66"/>
      <c r="H98" s="125"/>
      <c r="I98" s="120" t="s">
        <v>820</v>
      </c>
      <c r="J98" s="66"/>
      <c r="K98" s="119">
        <v>103.51</v>
      </c>
      <c r="L98" s="119">
        <v>17.225000000000001</v>
      </c>
      <c r="M98" s="119">
        <v>120.735</v>
      </c>
    </row>
    <row r="99" spans="3:13">
      <c r="C99" s="89"/>
      <c r="D99" s="66"/>
      <c r="E99" s="82"/>
      <c r="F99" s="66"/>
      <c r="G99" s="66"/>
      <c r="H99" s="125"/>
      <c r="I99" s="66"/>
      <c r="J99" s="66"/>
      <c r="K99" s="66"/>
      <c r="L99" s="66"/>
      <c r="M99" s="66"/>
    </row>
    <row r="100" spans="3:13" ht="25">
      <c r="C100" s="89"/>
      <c r="D100" s="66"/>
      <c r="E100" s="82"/>
      <c r="F100" s="66"/>
      <c r="G100" s="110" t="s">
        <v>43</v>
      </c>
      <c r="H100" s="109" t="s">
        <v>806</v>
      </c>
      <c r="I100" s="110" t="s">
        <v>807</v>
      </c>
      <c r="J100" s="110" t="s">
        <v>808</v>
      </c>
      <c r="K100" s="110" t="s">
        <v>809</v>
      </c>
      <c r="L100" s="110" t="s">
        <v>810</v>
      </c>
      <c r="M100" s="123" t="s">
        <v>830</v>
      </c>
    </row>
    <row r="101" spans="3:13" ht="26">
      <c r="C101" s="112" t="s">
        <v>897</v>
      </c>
      <c r="D101" s="113" t="s">
        <v>642</v>
      </c>
      <c r="E101" s="90" t="s">
        <v>17</v>
      </c>
      <c r="F101" s="113" t="s">
        <v>643</v>
      </c>
      <c r="G101" s="90" t="s">
        <v>640</v>
      </c>
      <c r="H101" s="125"/>
      <c r="I101" s="66"/>
      <c r="J101" s="114"/>
      <c r="K101" s="114">
        <v>30.716666666666669</v>
      </c>
      <c r="L101" s="114">
        <v>17.225000000000001</v>
      </c>
      <c r="M101" s="114">
        <v>47.94166666666667</v>
      </c>
    </row>
    <row r="102" spans="3:13" ht="25">
      <c r="C102" s="89"/>
      <c r="D102" s="93" t="s">
        <v>898</v>
      </c>
      <c r="E102" s="115" t="s">
        <v>899</v>
      </c>
      <c r="F102" s="116" t="s">
        <v>900</v>
      </c>
      <c r="G102" s="115" t="s">
        <v>167</v>
      </c>
      <c r="H102" s="117">
        <v>0.33333333333333331</v>
      </c>
      <c r="I102" s="115">
        <v>39.950000000000003</v>
      </c>
      <c r="J102" s="115">
        <v>0</v>
      </c>
      <c r="K102" s="118">
        <v>13.316666666666666</v>
      </c>
      <c r="L102" s="118">
        <v>0</v>
      </c>
      <c r="M102" s="119">
        <v>13.316666666666666</v>
      </c>
    </row>
    <row r="103" spans="3:13" ht="25">
      <c r="C103" s="89"/>
      <c r="D103" s="91" t="s">
        <v>901</v>
      </c>
      <c r="E103" s="115" t="s">
        <v>902</v>
      </c>
      <c r="F103" s="116" t="s">
        <v>903</v>
      </c>
      <c r="G103" s="115" t="s">
        <v>167</v>
      </c>
      <c r="H103" s="117">
        <v>1</v>
      </c>
      <c r="I103" s="115">
        <v>6.5</v>
      </c>
      <c r="J103" s="115">
        <v>0</v>
      </c>
      <c r="K103" s="118">
        <v>6.5</v>
      </c>
      <c r="L103" s="118">
        <v>0</v>
      </c>
      <c r="M103" s="119">
        <v>6.5</v>
      </c>
    </row>
    <row r="104" spans="3:13" ht="25">
      <c r="C104" s="89"/>
      <c r="D104" s="91" t="s">
        <v>904</v>
      </c>
      <c r="E104" s="115" t="s">
        <v>905</v>
      </c>
      <c r="F104" s="116" t="s">
        <v>906</v>
      </c>
      <c r="G104" s="115" t="s">
        <v>907</v>
      </c>
      <c r="H104" s="117">
        <v>0.6</v>
      </c>
      <c r="I104" s="115">
        <v>5</v>
      </c>
      <c r="J104" s="115">
        <v>0</v>
      </c>
      <c r="K104" s="118">
        <v>3</v>
      </c>
      <c r="L104" s="118">
        <v>0</v>
      </c>
      <c r="M104" s="119">
        <v>3</v>
      </c>
    </row>
    <row r="105" spans="3:13">
      <c r="C105" s="89"/>
      <c r="D105" s="93">
        <v>88247</v>
      </c>
      <c r="E105" s="115" t="s">
        <v>98</v>
      </c>
      <c r="F105" s="116" t="s">
        <v>892</v>
      </c>
      <c r="G105" s="115" t="s">
        <v>824</v>
      </c>
      <c r="H105" s="117">
        <v>0.5</v>
      </c>
      <c r="I105" s="115">
        <v>7.8999999999999986</v>
      </c>
      <c r="J105" s="115" t="s">
        <v>893</v>
      </c>
      <c r="K105" s="118">
        <v>3.9499999999999993</v>
      </c>
      <c r="L105" s="118">
        <v>7.375</v>
      </c>
      <c r="M105" s="119">
        <v>11.324999999999999</v>
      </c>
    </row>
    <row r="106" spans="3:13">
      <c r="C106" s="89"/>
      <c r="D106" s="93">
        <v>88264</v>
      </c>
      <c r="E106" s="115" t="s">
        <v>98</v>
      </c>
      <c r="F106" s="116" t="s">
        <v>826</v>
      </c>
      <c r="G106" s="115" t="s">
        <v>824</v>
      </c>
      <c r="H106" s="117">
        <v>0.5</v>
      </c>
      <c r="I106" s="115">
        <v>7.9000000000000021</v>
      </c>
      <c r="J106" s="115" t="s">
        <v>827</v>
      </c>
      <c r="K106" s="118">
        <v>3.9500000000000011</v>
      </c>
      <c r="L106" s="118">
        <v>9.85</v>
      </c>
      <c r="M106" s="119">
        <v>13.8</v>
      </c>
    </row>
    <row r="107" spans="3:13">
      <c r="C107" s="89"/>
      <c r="D107" s="66"/>
      <c r="E107" s="82"/>
      <c r="F107" s="66"/>
      <c r="G107" s="66"/>
      <c r="H107" s="125"/>
      <c r="I107" s="120" t="s">
        <v>820</v>
      </c>
      <c r="J107" s="66"/>
      <c r="K107" s="119">
        <v>30.716666666666669</v>
      </c>
      <c r="L107" s="119">
        <v>17.225000000000001</v>
      </c>
      <c r="M107" s="119">
        <v>47.941666666666663</v>
      </c>
    </row>
    <row r="108" spans="3:13">
      <c r="C108" s="89"/>
      <c r="D108" s="8"/>
      <c r="E108" s="92"/>
      <c r="F108" s="8"/>
      <c r="G108" s="8"/>
      <c r="H108" s="99"/>
      <c r="I108" s="8"/>
      <c r="J108" s="8"/>
      <c r="K108" s="8"/>
      <c r="L108" s="8"/>
      <c r="M108" s="8"/>
    </row>
    <row r="109" spans="3:13" ht="25">
      <c r="C109" s="89"/>
      <c r="D109" s="8"/>
      <c r="E109" s="92"/>
      <c r="F109" s="8"/>
      <c r="G109" s="110" t="s">
        <v>43</v>
      </c>
      <c r="H109" s="109" t="s">
        <v>806</v>
      </c>
      <c r="I109" s="110" t="s">
        <v>807</v>
      </c>
      <c r="J109" s="110" t="s">
        <v>808</v>
      </c>
      <c r="K109" s="110" t="s">
        <v>809</v>
      </c>
      <c r="L109" s="110" t="s">
        <v>810</v>
      </c>
      <c r="M109" s="123" t="s">
        <v>830</v>
      </c>
    </row>
    <row r="110" spans="3:13" ht="26">
      <c r="C110" s="112" t="s">
        <v>908</v>
      </c>
      <c r="D110" s="113" t="s">
        <v>638</v>
      </c>
      <c r="E110" s="90" t="s">
        <v>17</v>
      </c>
      <c r="F110" s="113" t="s">
        <v>639</v>
      </c>
      <c r="G110" s="90" t="s">
        <v>640</v>
      </c>
      <c r="H110" s="125"/>
      <c r="I110" s="66"/>
      <c r="J110" s="114"/>
      <c r="K110" s="114">
        <v>48.39</v>
      </c>
      <c r="L110" s="114">
        <v>10.335000000000001</v>
      </c>
      <c r="M110" s="114">
        <v>58.725000000000001</v>
      </c>
    </row>
    <row r="111" spans="3:13" ht="25">
      <c r="C111" s="89"/>
      <c r="D111" s="93" t="s">
        <v>909</v>
      </c>
      <c r="E111" s="115" t="s">
        <v>910</v>
      </c>
      <c r="F111" s="116" t="s">
        <v>911</v>
      </c>
      <c r="G111" s="115" t="s">
        <v>690</v>
      </c>
      <c r="H111" s="117">
        <v>1</v>
      </c>
      <c r="I111" s="115">
        <v>30.65</v>
      </c>
      <c r="J111" s="115">
        <v>0</v>
      </c>
      <c r="K111" s="118">
        <v>30.65</v>
      </c>
      <c r="L111" s="118">
        <v>0</v>
      </c>
      <c r="M111" s="119">
        <v>30.65</v>
      </c>
    </row>
    <row r="112" spans="3:13" ht="25">
      <c r="C112" s="89"/>
      <c r="D112" s="91" t="s">
        <v>912</v>
      </c>
      <c r="E112" s="115" t="s">
        <v>902</v>
      </c>
      <c r="F112" s="116" t="s">
        <v>903</v>
      </c>
      <c r="G112" s="115" t="s">
        <v>167</v>
      </c>
      <c r="H112" s="117">
        <v>1</v>
      </c>
      <c r="I112" s="115">
        <v>6.5</v>
      </c>
      <c r="J112" s="115">
        <v>0</v>
      </c>
      <c r="K112" s="118">
        <v>6.5</v>
      </c>
      <c r="L112" s="118">
        <v>0</v>
      </c>
      <c r="M112" s="119">
        <v>6.5</v>
      </c>
    </row>
    <row r="113" spans="3:13" ht="25">
      <c r="C113" s="89"/>
      <c r="D113" s="91" t="s">
        <v>901</v>
      </c>
      <c r="E113" s="115" t="s">
        <v>902</v>
      </c>
      <c r="F113" s="116" t="s">
        <v>903</v>
      </c>
      <c r="G113" s="115" t="s">
        <v>167</v>
      </c>
      <c r="H113" s="117">
        <v>1</v>
      </c>
      <c r="I113" s="115">
        <v>6.5</v>
      </c>
      <c r="J113" s="115">
        <v>0</v>
      </c>
      <c r="K113" s="118">
        <v>6.5</v>
      </c>
      <c r="L113" s="118">
        <v>0</v>
      </c>
      <c r="M113" s="119">
        <v>6.5</v>
      </c>
    </row>
    <row r="114" spans="3:13">
      <c r="C114" s="89"/>
      <c r="D114" s="93">
        <v>88247</v>
      </c>
      <c r="E114" s="115" t="s">
        <v>98</v>
      </c>
      <c r="F114" s="116" t="s">
        <v>892</v>
      </c>
      <c r="G114" s="115" t="s">
        <v>824</v>
      </c>
      <c r="H114" s="117">
        <v>0.30000000000000004</v>
      </c>
      <c r="I114" s="115">
        <v>7.8999999999999986</v>
      </c>
      <c r="J114" s="115" t="s">
        <v>893</v>
      </c>
      <c r="K114" s="118">
        <v>2.37</v>
      </c>
      <c r="L114" s="118">
        <v>4.4250000000000007</v>
      </c>
      <c r="M114" s="119">
        <v>6.7950000000000008</v>
      </c>
    </row>
    <row r="115" spans="3:13">
      <c r="C115" s="89"/>
      <c r="D115" s="93">
        <v>88264</v>
      </c>
      <c r="E115" s="115" t="s">
        <v>98</v>
      </c>
      <c r="F115" s="116" t="s">
        <v>826</v>
      </c>
      <c r="G115" s="115" t="s">
        <v>824</v>
      </c>
      <c r="H115" s="117">
        <v>0.30000000000000004</v>
      </c>
      <c r="I115" s="115">
        <v>7.9000000000000021</v>
      </c>
      <c r="J115" s="115" t="s">
        <v>827</v>
      </c>
      <c r="K115" s="118">
        <v>2.370000000000001</v>
      </c>
      <c r="L115" s="118">
        <v>5.910000000000001</v>
      </c>
      <c r="M115" s="119">
        <v>8.2800000000000011</v>
      </c>
    </row>
    <row r="116" spans="3:13">
      <c r="C116" s="89"/>
      <c r="D116" s="66"/>
      <c r="E116" s="82"/>
      <c r="F116" s="66"/>
      <c r="G116" s="66"/>
      <c r="H116" s="125"/>
      <c r="I116" s="120" t="s">
        <v>820</v>
      </c>
      <c r="J116" s="66"/>
      <c r="K116" s="119">
        <v>48.39</v>
      </c>
      <c r="L116" s="119">
        <v>10.335000000000001</v>
      </c>
      <c r="M116" s="119">
        <v>58.725000000000001</v>
      </c>
    </row>
    <row r="117" spans="3:13">
      <c r="C117" s="89"/>
      <c r="D117" s="8"/>
      <c r="E117" s="92"/>
      <c r="F117" s="8"/>
      <c r="G117" s="8"/>
      <c r="H117" s="99"/>
      <c r="I117" s="8"/>
      <c r="J117" s="8"/>
      <c r="K117" s="8"/>
      <c r="L117" s="8"/>
      <c r="M117" s="8"/>
    </row>
    <row r="118" spans="3:13" ht="25">
      <c r="C118" s="95"/>
      <c r="D118" s="66"/>
      <c r="E118" s="82"/>
      <c r="F118" s="66"/>
      <c r="G118" s="110" t="s">
        <v>43</v>
      </c>
      <c r="H118" s="109" t="s">
        <v>806</v>
      </c>
      <c r="I118" s="110" t="s">
        <v>807</v>
      </c>
      <c r="J118" s="110" t="s">
        <v>808</v>
      </c>
      <c r="K118" s="110" t="s">
        <v>809</v>
      </c>
      <c r="L118" s="110" t="s">
        <v>810</v>
      </c>
      <c r="M118" s="123" t="s">
        <v>830</v>
      </c>
    </row>
    <row r="119" spans="3:13" ht="65">
      <c r="C119" s="112" t="s">
        <v>913</v>
      </c>
      <c r="D119" s="113" t="s">
        <v>668</v>
      </c>
      <c r="E119" s="90" t="s">
        <v>17</v>
      </c>
      <c r="F119" s="113" t="s">
        <v>669</v>
      </c>
      <c r="G119" s="90" t="s">
        <v>43</v>
      </c>
      <c r="H119" s="125"/>
      <c r="I119" s="66"/>
      <c r="J119" s="114"/>
      <c r="K119" s="114">
        <v>12.080000000000002</v>
      </c>
      <c r="L119" s="114">
        <v>20.669999999999998</v>
      </c>
      <c r="M119" s="114">
        <v>32.75</v>
      </c>
    </row>
    <row r="120" spans="3:13" ht="25">
      <c r="C120" s="95"/>
      <c r="D120" s="93" t="s">
        <v>914</v>
      </c>
      <c r="E120" s="115" t="s">
        <v>915</v>
      </c>
      <c r="F120" s="116" t="s">
        <v>916</v>
      </c>
      <c r="G120" s="115" t="s">
        <v>43</v>
      </c>
      <c r="H120" s="117">
        <v>1</v>
      </c>
      <c r="I120" s="115">
        <v>2.6</v>
      </c>
      <c r="J120" s="115">
        <v>0</v>
      </c>
      <c r="K120" s="118">
        <v>2.6</v>
      </c>
      <c r="L120" s="118">
        <v>0</v>
      </c>
      <c r="M120" s="119">
        <v>2.6</v>
      </c>
    </row>
    <row r="121" spans="3:13">
      <c r="C121" s="95"/>
      <c r="D121" s="93">
        <v>88247</v>
      </c>
      <c r="E121" s="115" t="s">
        <v>98</v>
      </c>
      <c r="F121" s="116" t="s">
        <v>892</v>
      </c>
      <c r="G121" s="115" t="s">
        <v>824</v>
      </c>
      <c r="H121" s="117">
        <v>0.6</v>
      </c>
      <c r="I121" s="115">
        <v>7.8999999999999986</v>
      </c>
      <c r="J121" s="115" t="s">
        <v>893</v>
      </c>
      <c r="K121" s="118">
        <v>4.7399999999999993</v>
      </c>
      <c r="L121" s="118">
        <v>8.85</v>
      </c>
      <c r="M121" s="119">
        <v>13.59</v>
      </c>
    </row>
    <row r="122" spans="3:13">
      <c r="C122" s="95"/>
      <c r="D122" s="93">
        <v>88264</v>
      </c>
      <c r="E122" s="115" t="s">
        <v>98</v>
      </c>
      <c r="F122" s="116" t="s">
        <v>826</v>
      </c>
      <c r="G122" s="115" t="s">
        <v>824</v>
      </c>
      <c r="H122" s="117">
        <v>0.6</v>
      </c>
      <c r="I122" s="115">
        <v>7.9000000000000021</v>
      </c>
      <c r="J122" s="115" t="s">
        <v>827</v>
      </c>
      <c r="K122" s="118">
        <v>4.7400000000000011</v>
      </c>
      <c r="L122" s="118">
        <v>11.819999999999999</v>
      </c>
      <c r="M122" s="119">
        <v>16.559999999999999</v>
      </c>
    </row>
    <row r="123" spans="3:13">
      <c r="C123" s="95"/>
      <c r="D123" s="66"/>
      <c r="E123" s="82"/>
      <c r="F123" s="66"/>
      <c r="G123" s="66"/>
      <c r="H123" s="125"/>
      <c r="I123" s="120" t="s">
        <v>820</v>
      </c>
      <c r="J123" s="66"/>
      <c r="K123" s="119">
        <v>12.080000000000002</v>
      </c>
      <c r="L123" s="119">
        <v>20.669999999999998</v>
      </c>
      <c r="M123" s="119">
        <v>32.75</v>
      </c>
    </row>
    <row r="124" spans="3:13">
      <c r="C124" s="89"/>
      <c r="D124" s="8"/>
      <c r="E124" s="92"/>
      <c r="F124" s="8"/>
      <c r="G124" s="8"/>
      <c r="H124" s="99"/>
      <c r="I124" s="8"/>
      <c r="J124" s="8"/>
      <c r="K124" s="8"/>
      <c r="L124" s="8"/>
      <c r="M124" s="8"/>
    </row>
    <row r="125" spans="3:13" ht="25">
      <c r="C125" s="89"/>
      <c r="D125" s="8"/>
      <c r="E125" s="92"/>
      <c r="F125" s="8"/>
      <c r="G125" s="110" t="s">
        <v>43</v>
      </c>
      <c r="H125" s="109" t="s">
        <v>806</v>
      </c>
      <c r="I125" s="110" t="s">
        <v>807</v>
      </c>
      <c r="J125" s="110" t="s">
        <v>808</v>
      </c>
      <c r="K125" s="110" t="s">
        <v>809</v>
      </c>
      <c r="L125" s="110" t="s">
        <v>810</v>
      </c>
      <c r="M125" s="123" t="s">
        <v>830</v>
      </c>
    </row>
    <row r="126" spans="3:13" ht="26">
      <c r="C126" s="112" t="s">
        <v>917</v>
      </c>
      <c r="D126" s="113" t="s">
        <v>119</v>
      </c>
      <c r="E126" s="90" t="s">
        <v>17</v>
      </c>
      <c r="F126" s="113" t="s">
        <v>120</v>
      </c>
      <c r="G126" s="90" t="s">
        <v>43</v>
      </c>
      <c r="H126" s="99"/>
      <c r="I126" s="8"/>
      <c r="J126" s="114"/>
      <c r="K126" s="114">
        <v>31.160000000000004</v>
      </c>
      <c r="L126" s="114">
        <v>55.96</v>
      </c>
      <c r="M126" s="114">
        <v>87.12</v>
      </c>
    </row>
    <row r="127" spans="3:13">
      <c r="C127" s="89"/>
      <c r="D127" s="91">
        <v>88316</v>
      </c>
      <c r="E127" s="115" t="s">
        <v>98</v>
      </c>
      <c r="F127" s="116" t="s">
        <v>878</v>
      </c>
      <c r="G127" s="115" t="s">
        <v>824</v>
      </c>
      <c r="H127" s="117">
        <v>4</v>
      </c>
      <c r="I127" s="115">
        <v>7.7900000000000009</v>
      </c>
      <c r="J127" s="115" t="s">
        <v>879</v>
      </c>
      <c r="K127" s="118">
        <v>31.160000000000004</v>
      </c>
      <c r="L127" s="118">
        <v>55.96</v>
      </c>
      <c r="M127" s="119">
        <v>87.12</v>
      </c>
    </row>
    <row r="128" spans="3:13">
      <c r="C128" s="89"/>
      <c r="D128" s="8"/>
      <c r="E128" s="92"/>
      <c r="F128" s="8"/>
      <c r="G128" s="8"/>
      <c r="H128" s="99"/>
      <c r="I128" s="120" t="s">
        <v>820</v>
      </c>
      <c r="J128" s="8"/>
      <c r="K128" s="119">
        <v>31.160000000000004</v>
      </c>
      <c r="L128" s="119">
        <v>55.96</v>
      </c>
      <c r="M128" s="119">
        <v>87.12</v>
      </c>
    </row>
    <row r="129" spans="3:13">
      <c r="C129" s="89"/>
      <c r="D129" s="8"/>
      <c r="E129" s="92"/>
      <c r="F129" s="8"/>
      <c r="G129" s="8"/>
      <c r="H129" s="99"/>
      <c r="I129" s="8"/>
      <c r="J129" s="8"/>
      <c r="K129" s="8"/>
      <c r="L129" s="8"/>
      <c r="M129" s="8"/>
    </row>
    <row r="130" spans="3:13" ht="25">
      <c r="C130" s="89"/>
      <c r="D130" s="8"/>
      <c r="E130" s="92"/>
      <c r="F130" s="8"/>
      <c r="G130" s="110" t="s">
        <v>43</v>
      </c>
      <c r="H130" s="109" t="s">
        <v>806</v>
      </c>
      <c r="I130" s="110" t="s">
        <v>807</v>
      </c>
      <c r="J130" s="110" t="s">
        <v>808</v>
      </c>
      <c r="K130" s="110" t="s">
        <v>809</v>
      </c>
      <c r="L130" s="110" t="s">
        <v>810</v>
      </c>
      <c r="M130" s="123" t="s">
        <v>830</v>
      </c>
    </row>
    <row r="131" spans="3:13" ht="26">
      <c r="C131" s="112" t="s">
        <v>918</v>
      </c>
      <c r="D131" s="113" t="s">
        <v>707</v>
      </c>
      <c r="E131" s="90" t="s">
        <v>17</v>
      </c>
      <c r="F131" s="113" t="s">
        <v>708</v>
      </c>
      <c r="G131" s="90" t="s">
        <v>43</v>
      </c>
      <c r="H131" s="99"/>
      <c r="I131" s="8"/>
      <c r="J131" s="114"/>
      <c r="K131" s="114">
        <v>126.4</v>
      </c>
      <c r="L131" s="114">
        <v>695.6</v>
      </c>
      <c r="M131" s="114">
        <v>822</v>
      </c>
    </row>
    <row r="132" spans="3:13" ht="25">
      <c r="C132" s="89"/>
      <c r="D132" s="91" t="s">
        <v>919</v>
      </c>
      <c r="E132" s="115" t="s">
        <v>920</v>
      </c>
      <c r="F132" s="116" t="s">
        <v>921</v>
      </c>
      <c r="G132" s="115" t="s">
        <v>43</v>
      </c>
      <c r="H132" s="117">
        <v>1</v>
      </c>
      <c r="I132" s="115">
        <v>0</v>
      </c>
      <c r="J132" s="115">
        <v>420</v>
      </c>
      <c r="K132" s="118">
        <v>0</v>
      </c>
      <c r="L132" s="118">
        <v>420</v>
      </c>
      <c r="M132" s="119">
        <v>420</v>
      </c>
    </row>
    <row r="133" spans="3:13">
      <c r="C133" s="89"/>
      <c r="D133" s="93">
        <v>88247</v>
      </c>
      <c r="E133" s="115" t="s">
        <v>98</v>
      </c>
      <c r="F133" s="116" t="s">
        <v>892</v>
      </c>
      <c r="G133" s="115" t="s">
        <v>824</v>
      </c>
      <c r="H133" s="117">
        <v>8</v>
      </c>
      <c r="I133" s="115">
        <v>7.8999999999999986</v>
      </c>
      <c r="J133" s="115" t="s">
        <v>893</v>
      </c>
      <c r="K133" s="118">
        <v>63.199999999999989</v>
      </c>
      <c r="L133" s="118">
        <v>118</v>
      </c>
      <c r="M133" s="119">
        <v>181.2</v>
      </c>
    </row>
    <row r="134" spans="3:13">
      <c r="C134" s="89"/>
      <c r="D134" s="93">
        <v>88264</v>
      </c>
      <c r="E134" s="115" t="s">
        <v>98</v>
      </c>
      <c r="F134" s="116" t="s">
        <v>826</v>
      </c>
      <c r="G134" s="115" t="s">
        <v>824</v>
      </c>
      <c r="H134" s="117">
        <v>8</v>
      </c>
      <c r="I134" s="115">
        <v>7.9000000000000021</v>
      </c>
      <c r="J134" s="115" t="s">
        <v>827</v>
      </c>
      <c r="K134" s="118">
        <v>63.200000000000017</v>
      </c>
      <c r="L134" s="118">
        <v>157.6</v>
      </c>
      <c r="M134" s="119">
        <v>220.8</v>
      </c>
    </row>
    <row r="135" spans="3:13">
      <c r="C135" s="89"/>
      <c r="D135" s="8"/>
      <c r="E135" s="92"/>
      <c r="F135" s="8"/>
      <c r="G135" s="8"/>
      <c r="H135" s="99"/>
      <c r="I135" s="120" t="s">
        <v>820</v>
      </c>
      <c r="J135" s="8"/>
      <c r="K135" s="119">
        <v>126.4</v>
      </c>
      <c r="L135" s="119">
        <v>695.6</v>
      </c>
      <c r="M135" s="119">
        <v>822</v>
      </c>
    </row>
    <row r="136" spans="3:13">
      <c r="C136" s="89"/>
      <c r="D136" s="8"/>
      <c r="E136" s="92"/>
      <c r="F136" s="8"/>
      <c r="G136" s="8"/>
      <c r="H136" s="99"/>
      <c r="I136" s="8"/>
      <c r="J136" s="8"/>
      <c r="K136" s="8"/>
      <c r="L136" s="8"/>
      <c r="M136" s="8"/>
    </row>
    <row r="137" spans="3:13" ht="25">
      <c r="C137" s="89"/>
      <c r="D137" s="8"/>
      <c r="E137" s="92"/>
      <c r="F137" s="8"/>
      <c r="G137" s="110" t="s">
        <v>43</v>
      </c>
      <c r="H137" s="109" t="s">
        <v>806</v>
      </c>
      <c r="I137" s="110" t="s">
        <v>807</v>
      </c>
      <c r="J137" s="110" t="s">
        <v>808</v>
      </c>
      <c r="K137" s="110" t="s">
        <v>809</v>
      </c>
      <c r="L137" s="110" t="s">
        <v>810</v>
      </c>
      <c r="M137" s="123" t="s">
        <v>830</v>
      </c>
    </row>
    <row r="138" spans="3:13" ht="52">
      <c r="C138" s="112" t="s">
        <v>922</v>
      </c>
      <c r="D138" s="113" t="s">
        <v>695</v>
      </c>
      <c r="E138" s="90" t="s">
        <v>17</v>
      </c>
      <c r="F138" s="113" t="s">
        <v>696</v>
      </c>
      <c r="G138" s="90" t="s">
        <v>43</v>
      </c>
      <c r="H138" s="99"/>
      <c r="I138" s="8"/>
      <c r="J138" s="114"/>
      <c r="K138" s="114">
        <v>3180.76</v>
      </c>
      <c r="L138" s="114">
        <v>413.4</v>
      </c>
      <c r="M138" s="114">
        <v>3594.1600000000003</v>
      </c>
    </row>
    <row r="139" spans="3:13" ht="25">
      <c r="C139" s="89"/>
      <c r="D139" s="91" t="s">
        <v>923</v>
      </c>
      <c r="E139" s="115" t="s">
        <v>924</v>
      </c>
      <c r="F139" s="116" t="s">
        <v>925</v>
      </c>
      <c r="G139" s="115" t="s">
        <v>43</v>
      </c>
      <c r="H139" s="117">
        <v>1</v>
      </c>
      <c r="I139" s="115">
        <v>2560</v>
      </c>
      <c r="J139" s="115">
        <v>0</v>
      </c>
      <c r="K139" s="118">
        <v>2560</v>
      </c>
      <c r="L139" s="118">
        <v>0</v>
      </c>
      <c r="M139" s="119">
        <v>2560</v>
      </c>
    </row>
    <row r="140" spans="3:13" ht="25">
      <c r="C140" s="89"/>
      <c r="D140" s="91" t="s">
        <v>926</v>
      </c>
      <c r="E140" s="115" t="s">
        <v>927</v>
      </c>
      <c r="F140" s="116" t="s">
        <v>928</v>
      </c>
      <c r="G140" s="115" t="s">
        <v>171</v>
      </c>
      <c r="H140" s="117">
        <v>80</v>
      </c>
      <c r="I140" s="115">
        <v>0.81</v>
      </c>
      <c r="J140" s="115">
        <v>0</v>
      </c>
      <c r="K140" s="118">
        <v>64.800000000000011</v>
      </c>
      <c r="L140" s="118">
        <v>0</v>
      </c>
      <c r="M140" s="119">
        <v>64.800000000000011</v>
      </c>
    </row>
    <row r="141" spans="3:13" ht="25">
      <c r="C141" s="89"/>
      <c r="D141" s="91" t="s">
        <v>929</v>
      </c>
      <c r="E141" s="115" t="s">
        <v>930</v>
      </c>
      <c r="F141" s="116" t="s">
        <v>931</v>
      </c>
      <c r="G141" s="115" t="s">
        <v>43</v>
      </c>
      <c r="H141" s="117">
        <v>2</v>
      </c>
      <c r="I141" s="115">
        <v>29</v>
      </c>
      <c r="J141" s="115">
        <v>0</v>
      </c>
      <c r="K141" s="118">
        <v>58</v>
      </c>
      <c r="L141" s="118">
        <v>0</v>
      </c>
      <c r="M141" s="119">
        <v>58</v>
      </c>
    </row>
    <row r="142" spans="3:13" ht="25">
      <c r="C142" s="89"/>
      <c r="D142" s="91" t="s">
        <v>932</v>
      </c>
      <c r="E142" s="115" t="s">
        <v>933</v>
      </c>
      <c r="F142" s="116" t="s">
        <v>934</v>
      </c>
      <c r="G142" s="115" t="s">
        <v>171</v>
      </c>
      <c r="H142" s="117">
        <v>200</v>
      </c>
      <c r="I142" s="115">
        <v>0.18</v>
      </c>
      <c r="J142" s="115">
        <v>0</v>
      </c>
      <c r="K142" s="118">
        <v>36</v>
      </c>
      <c r="L142" s="118">
        <v>0</v>
      </c>
      <c r="M142" s="119">
        <v>36</v>
      </c>
    </row>
    <row r="143" spans="3:13" ht="25">
      <c r="C143" s="89"/>
      <c r="D143" s="91" t="s">
        <v>935</v>
      </c>
      <c r="E143" s="115" t="s">
        <v>936</v>
      </c>
      <c r="F143" s="116" t="s">
        <v>937</v>
      </c>
      <c r="G143" s="115" t="s">
        <v>43</v>
      </c>
      <c r="H143" s="117">
        <v>2</v>
      </c>
      <c r="I143" s="115">
        <v>18.600000000000001</v>
      </c>
      <c r="J143" s="115">
        <v>0</v>
      </c>
      <c r="K143" s="118">
        <v>37.200000000000003</v>
      </c>
      <c r="L143" s="118">
        <v>0</v>
      </c>
      <c r="M143" s="119">
        <v>37.200000000000003</v>
      </c>
    </row>
    <row r="144" spans="3:13" ht="50">
      <c r="C144" s="89"/>
      <c r="D144" s="91" t="s">
        <v>938</v>
      </c>
      <c r="E144" s="115" t="s">
        <v>939</v>
      </c>
      <c r="F144" s="116" t="s">
        <v>940</v>
      </c>
      <c r="G144" s="115" t="s">
        <v>43</v>
      </c>
      <c r="H144" s="117">
        <v>2</v>
      </c>
      <c r="I144" s="115">
        <v>96.97</v>
      </c>
      <c r="J144" s="115">
        <v>0</v>
      </c>
      <c r="K144" s="118">
        <v>193.94</v>
      </c>
      <c r="L144" s="118">
        <v>0</v>
      </c>
      <c r="M144" s="119">
        <v>193.94</v>
      </c>
    </row>
    <row r="145" spans="3:13" ht="37.5">
      <c r="C145" s="89"/>
      <c r="D145" s="91" t="s">
        <v>941</v>
      </c>
      <c r="E145" s="115" t="s">
        <v>942</v>
      </c>
      <c r="F145" s="116" t="s">
        <v>943</v>
      </c>
      <c r="G145" s="115" t="s">
        <v>43</v>
      </c>
      <c r="H145" s="117">
        <v>1</v>
      </c>
      <c r="I145" s="115">
        <v>41.22</v>
      </c>
      <c r="J145" s="115">
        <v>0</v>
      </c>
      <c r="K145" s="118">
        <v>41.22</v>
      </c>
      <c r="L145" s="118">
        <v>0</v>
      </c>
      <c r="M145" s="119">
        <v>41.22</v>
      </c>
    </row>
    <row r="146" spans="3:13">
      <c r="C146" s="89"/>
      <c r="D146" s="91">
        <v>88247</v>
      </c>
      <c r="E146" s="115" t="s">
        <v>98</v>
      </c>
      <c r="F146" s="116" t="s">
        <v>892</v>
      </c>
      <c r="G146" s="115" t="s">
        <v>824</v>
      </c>
      <c r="H146" s="117">
        <v>12</v>
      </c>
      <c r="I146" s="115">
        <v>7.8999999999999986</v>
      </c>
      <c r="J146" s="115" t="s">
        <v>893</v>
      </c>
      <c r="K146" s="118">
        <v>94.799999999999983</v>
      </c>
      <c r="L146" s="118">
        <v>177</v>
      </c>
      <c r="M146" s="119">
        <v>271.79999999999995</v>
      </c>
    </row>
    <row r="147" spans="3:13">
      <c r="C147" s="89"/>
      <c r="D147" s="94">
        <v>88264</v>
      </c>
      <c r="E147" s="115" t="s">
        <v>98</v>
      </c>
      <c r="F147" s="116" t="s">
        <v>826</v>
      </c>
      <c r="G147" s="115" t="s">
        <v>824</v>
      </c>
      <c r="H147" s="117">
        <v>12</v>
      </c>
      <c r="I147" s="115">
        <v>7.9000000000000021</v>
      </c>
      <c r="J147" s="115" t="s">
        <v>827</v>
      </c>
      <c r="K147" s="118">
        <v>94.800000000000026</v>
      </c>
      <c r="L147" s="118">
        <v>236.39999999999998</v>
      </c>
      <c r="M147" s="119">
        <v>331.2</v>
      </c>
    </row>
    <row r="148" spans="3:13">
      <c r="C148" s="89"/>
      <c r="D148" s="8"/>
      <c r="E148" s="92"/>
      <c r="F148" s="8"/>
      <c r="G148" s="8"/>
      <c r="H148" s="99"/>
      <c r="I148" s="120" t="s">
        <v>820</v>
      </c>
      <c r="J148" s="8"/>
      <c r="K148" s="119">
        <v>3180.76</v>
      </c>
      <c r="L148" s="119">
        <v>413.4</v>
      </c>
      <c r="M148" s="119">
        <v>3594.16</v>
      </c>
    </row>
    <row r="149" spans="3:13">
      <c r="C149" s="89"/>
      <c r="D149" s="8"/>
      <c r="E149" s="92"/>
      <c r="F149" s="8"/>
      <c r="G149" s="8"/>
      <c r="H149" s="99"/>
      <c r="I149" s="8"/>
      <c r="J149" s="8"/>
      <c r="K149" s="8"/>
      <c r="L149" s="8"/>
      <c r="M149" s="8"/>
    </row>
    <row r="150" spans="3:13" ht="25">
      <c r="C150" s="89"/>
      <c r="D150" s="8"/>
      <c r="E150" s="8"/>
      <c r="F150" s="8"/>
      <c r="G150" s="110" t="s">
        <v>43</v>
      </c>
      <c r="H150" s="109" t="s">
        <v>806</v>
      </c>
      <c r="I150" s="110" t="s">
        <v>807</v>
      </c>
      <c r="J150" s="110" t="s">
        <v>808</v>
      </c>
      <c r="K150" s="110" t="s">
        <v>809</v>
      </c>
      <c r="L150" s="110" t="s">
        <v>810</v>
      </c>
      <c r="M150" s="123" t="s">
        <v>830</v>
      </c>
    </row>
    <row r="151" spans="3:13" ht="39">
      <c r="C151" s="112" t="s">
        <v>944</v>
      </c>
      <c r="D151" s="113" t="s">
        <v>600</v>
      </c>
      <c r="E151" s="90" t="s">
        <v>17</v>
      </c>
      <c r="F151" s="113" t="s">
        <v>601</v>
      </c>
      <c r="G151" s="90" t="s">
        <v>43</v>
      </c>
      <c r="H151" s="99"/>
      <c r="I151" s="8"/>
      <c r="J151" s="114"/>
      <c r="K151" s="114">
        <v>460.46</v>
      </c>
      <c r="L151" s="114">
        <v>43.897000000000006</v>
      </c>
      <c r="M151" s="114">
        <v>504.35699999999997</v>
      </c>
    </row>
    <row r="152" spans="3:13" ht="37.5">
      <c r="C152" s="89"/>
      <c r="D152" s="91" t="s">
        <v>945</v>
      </c>
      <c r="E152" s="115" t="s">
        <v>946</v>
      </c>
      <c r="F152" s="116" t="s">
        <v>947</v>
      </c>
      <c r="G152" s="115" t="s">
        <v>43</v>
      </c>
      <c r="H152" s="117">
        <v>1</v>
      </c>
      <c r="I152" s="115">
        <v>440</v>
      </c>
      <c r="J152" s="115">
        <v>0</v>
      </c>
      <c r="K152" s="118">
        <v>440</v>
      </c>
      <c r="L152" s="118">
        <v>0</v>
      </c>
      <c r="M152" s="119">
        <v>440</v>
      </c>
    </row>
    <row r="153" spans="3:13">
      <c r="C153" s="89"/>
      <c r="D153" s="91">
        <v>88309</v>
      </c>
      <c r="E153" s="115" t="s">
        <v>98</v>
      </c>
      <c r="F153" s="116" t="s">
        <v>948</v>
      </c>
      <c r="G153" s="115" t="s">
        <v>824</v>
      </c>
      <c r="H153" s="117">
        <v>0.8</v>
      </c>
      <c r="I153" s="115">
        <v>7.91</v>
      </c>
      <c r="J153" s="115" t="s">
        <v>949</v>
      </c>
      <c r="K153" s="118">
        <v>6.3280000000000003</v>
      </c>
      <c r="L153" s="118">
        <v>15.480000000000002</v>
      </c>
      <c r="M153" s="119">
        <v>21.808000000000003</v>
      </c>
    </row>
    <row r="154" spans="3:13">
      <c r="C154" s="89"/>
      <c r="D154" s="91">
        <v>88316</v>
      </c>
      <c r="E154" s="115" t="s">
        <v>98</v>
      </c>
      <c r="F154" s="116" t="s">
        <v>878</v>
      </c>
      <c r="G154" s="115" t="s">
        <v>824</v>
      </c>
      <c r="H154" s="117">
        <v>0.8</v>
      </c>
      <c r="I154" s="115">
        <v>7.7900000000000009</v>
      </c>
      <c r="J154" s="115" t="s">
        <v>879</v>
      </c>
      <c r="K154" s="118">
        <v>6.2320000000000011</v>
      </c>
      <c r="L154" s="118">
        <v>11.192</v>
      </c>
      <c r="M154" s="119">
        <v>17.423999999999999</v>
      </c>
    </row>
    <row r="155" spans="3:13">
      <c r="C155" s="89"/>
      <c r="D155" s="91">
        <v>88264</v>
      </c>
      <c r="E155" s="115" t="s">
        <v>98</v>
      </c>
      <c r="F155" s="116" t="s">
        <v>826</v>
      </c>
      <c r="G155" s="115" t="s">
        <v>824</v>
      </c>
      <c r="H155" s="117">
        <v>0.5</v>
      </c>
      <c r="I155" s="115">
        <v>7.9000000000000021</v>
      </c>
      <c r="J155" s="115" t="s">
        <v>827</v>
      </c>
      <c r="K155" s="118">
        <v>3.9500000000000011</v>
      </c>
      <c r="L155" s="118">
        <v>9.85</v>
      </c>
      <c r="M155" s="119">
        <v>13.8</v>
      </c>
    </row>
    <row r="156" spans="3:13">
      <c r="C156" s="89"/>
      <c r="D156" s="91">
        <v>88247</v>
      </c>
      <c r="E156" s="115" t="s">
        <v>98</v>
      </c>
      <c r="F156" s="116" t="s">
        <v>892</v>
      </c>
      <c r="G156" s="115" t="s">
        <v>824</v>
      </c>
      <c r="H156" s="117">
        <v>0.5</v>
      </c>
      <c r="I156" s="115">
        <v>7.8999999999999986</v>
      </c>
      <c r="J156" s="115" t="s">
        <v>893</v>
      </c>
      <c r="K156" s="118">
        <v>3.9499999999999993</v>
      </c>
      <c r="L156" s="118">
        <v>7.375</v>
      </c>
      <c r="M156" s="119">
        <v>11.324999999999999</v>
      </c>
    </row>
    <row r="157" spans="3:13">
      <c r="C157" s="89"/>
      <c r="D157" s="8"/>
      <c r="E157" s="92"/>
      <c r="F157" s="8"/>
      <c r="G157" s="8"/>
      <c r="H157" s="99"/>
      <c r="I157" s="120" t="s">
        <v>820</v>
      </c>
      <c r="J157" s="8"/>
      <c r="K157" s="119">
        <v>460.46</v>
      </c>
      <c r="L157" s="119">
        <v>43.897000000000006</v>
      </c>
      <c r="M157" s="119">
        <v>504.35699999999997</v>
      </c>
    </row>
    <row r="158" spans="3:13">
      <c r="C158" s="89"/>
      <c r="D158" s="8"/>
      <c r="E158" s="92"/>
      <c r="F158" s="8"/>
      <c r="G158" s="8"/>
      <c r="H158" s="99"/>
      <c r="I158" s="8"/>
      <c r="J158" s="8"/>
      <c r="K158" s="8"/>
      <c r="L158" s="8"/>
      <c r="M158" s="8"/>
    </row>
    <row r="159" spans="3:13" ht="25">
      <c r="C159" s="89"/>
      <c r="D159" s="8"/>
      <c r="E159" s="92"/>
      <c r="F159" s="8"/>
      <c r="G159" s="110" t="s">
        <v>43</v>
      </c>
      <c r="H159" s="109" t="s">
        <v>806</v>
      </c>
      <c r="I159" s="110" t="s">
        <v>807</v>
      </c>
      <c r="J159" s="110" t="s">
        <v>808</v>
      </c>
      <c r="K159" s="110" t="s">
        <v>809</v>
      </c>
      <c r="L159" s="110" t="s">
        <v>810</v>
      </c>
      <c r="M159" s="123" t="s">
        <v>830</v>
      </c>
    </row>
    <row r="160" spans="3:13" ht="26">
      <c r="C160" s="112" t="s">
        <v>950</v>
      </c>
      <c r="D160" s="113" t="s">
        <v>194</v>
      </c>
      <c r="E160" s="90" t="s">
        <v>17</v>
      </c>
      <c r="F160" s="113" t="s">
        <v>951</v>
      </c>
      <c r="G160" s="90" t="s">
        <v>43</v>
      </c>
      <c r="H160" s="99"/>
      <c r="I160" s="8"/>
      <c r="J160" s="114"/>
      <c r="K160" s="114">
        <v>0.77900000000000014</v>
      </c>
      <c r="L160" s="114">
        <v>1.399</v>
      </c>
      <c r="M160" s="114">
        <v>2.1779999999999999</v>
      </c>
    </row>
    <row r="161" spans="3:13">
      <c r="C161" s="89"/>
      <c r="D161" s="94">
        <v>88316</v>
      </c>
      <c r="E161" s="115" t="s">
        <v>98</v>
      </c>
      <c r="F161" s="116" t="s">
        <v>878</v>
      </c>
      <c r="G161" s="115" t="s">
        <v>824</v>
      </c>
      <c r="H161" s="117">
        <v>0.1</v>
      </c>
      <c r="I161" s="115">
        <v>7.7900000000000009</v>
      </c>
      <c r="J161" s="115" t="s">
        <v>879</v>
      </c>
      <c r="K161" s="118">
        <v>0.77900000000000014</v>
      </c>
      <c r="L161" s="118">
        <v>1.399</v>
      </c>
      <c r="M161" s="119">
        <v>2.1779999999999999</v>
      </c>
    </row>
    <row r="162" spans="3:13">
      <c r="C162" s="89"/>
      <c r="D162" s="8"/>
      <c r="E162" s="92"/>
      <c r="F162" s="8"/>
      <c r="G162" s="8"/>
      <c r="H162" s="99"/>
      <c r="I162" s="120" t="s">
        <v>820</v>
      </c>
      <c r="J162" s="8"/>
      <c r="K162" s="119">
        <v>0.77900000000000014</v>
      </c>
      <c r="L162" s="119">
        <v>1.399</v>
      </c>
      <c r="M162" s="119">
        <v>2.1779999999999999</v>
      </c>
    </row>
    <row r="163" spans="3:13" ht="25">
      <c r="C163" s="89"/>
      <c r="D163" s="8"/>
      <c r="E163" s="92"/>
      <c r="F163" s="8"/>
      <c r="G163" s="110" t="s">
        <v>43</v>
      </c>
      <c r="H163" s="109" t="s">
        <v>806</v>
      </c>
      <c r="I163" s="110" t="s">
        <v>807</v>
      </c>
      <c r="J163" s="110" t="s">
        <v>808</v>
      </c>
      <c r="K163" s="110" t="s">
        <v>809</v>
      </c>
      <c r="L163" s="110" t="s">
        <v>810</v>
      </c>
      <c r="M163" s="123" t="s">
        <v>830</v>
      </c>
    </row>
    <row r="164" spans="3:13" ht="39">
      <c r="C164" s="112" t="s">
        <v>952</v>
      </c>
      <c r="D164" s="113" t="s">
        <v>676</v>
      </c>
      <c r="E164" s="90" t="s">
        <v>17</v>
      </c>
      <c r="F164" s="113" t="s">
        <v>677</v>
      </c>
      <c r="G164" s="90" t="s">
        <v>43</v>
      </c>
      <c r="H164" s="99"/>
      <c r="I164" s="8"/>
      <c r="J164" s="114"/>
      <c r="K164" s="114">
        <v>324.38</v>
      </c>
      <c r="L164" s="114">
        <v>56.644999999999996</v>
      </c>
      <c r="M164" s="114">
        <v>381.02499999999998</v>
      </c>
    </row>
    <row r="165" spans="3:13" ht="37.5">
      <c r="C165" s="89"/>
      <c r="D165" s="91" t="s">
        <v>953</v>
      </c>
      <c r="E165" s="115" t="s">
        <v>954</v>
      </c>
      <c r="F165" s="116" t="s">
        <v>955</v>
      </c>
      <c r="G165" s="115" t="s">
        <v>43</v>
      </c>
      <c r="H165" s="117">
        <v>1</v>
      </c>
      <c r="I165" s="115">
        <v>239</v>
      </c>
      <c r="J165" s="115">
        <v>0</v>
      </c>
      <c r="K165" s="118">
        <v>239</v>
      </c>
      <c r="L165" s="118">
        <v>0</v>
      </c>
      <c r="M165" s="119">
        <v>239</v>
      </c>
    </row>
    <row r="166" spans="3:13" ht="25">
      <c r="C166" s="89"/>
      <c r="D166" s="91">
        <v>100902</v>
      </c>
      <c r="E166" s="115" t="s">
        <v>98</v>
      </c>
      <c r="F166" s="116" t="s">
        <v>956</v>
      </c>
      <c r="G166" s="115" t="s">
        <v>171</v>
      </c>
      <c r="H166" s="117">
        <v>4</v>
      </c>
      <c r="I166" s="115">
        <v>17.79</v>
      </c>
      <c r="J166" s="115" t="s">
        <v>957</v>
      </c>
      <c r="K166" s="118">
        <v>71.16</v>
      </c>
      <c r="L166" s="118">
        <v>25.64</v>
      </c>
      <c r="M166" s="119">
        <v>96.8</v>
      </c>
    </row>
    <row r="167" spans="3:13">
      <c r="C167" s="89"/>
      <c r="D167" s="91">
        <v>88247</v>
      </c>
      <c r="E167" s="115" t="s">
        <v>98</v>
      </c>
      <c r="F167" s="116" t="s">
        <v>892</v>
      </c>
      <c r="G167" s="115" t="s">
        <v>824</v>
      </c>
      <c r="H167" s="117">
        <v>0.9</v>
      </c>
      <c r="I167" s="115">
        <v>7.8999999999999986</v>
      </c>
      <c r="J167" s="115" t="s">
        <v>893</v>
      </c>
      <c r="K167" s="118">
        <v>7.1099999999999985</v>
      </c>
      <c r="L167" s="118">
        <v>13.275</v>
      </c>
      <c r="M167" s="119">
        <v>20.384999999999998</v>
      </c>
    </row>
    <row r="168" spans="3:13">
      <c r="C168" s="89"/>
      <c r="D168" s="91">
        <v>88264</v>
      </c>
      <c r="E168" s="115" t="s">
        <v>98</v>
      </c>
      <c r="F168" s="116" t="s">
        <v>826</v>
      </c>
      <c r="G168" s="115" t="s">
        <v>824</v>
      </c>
      <c r="H168" s="117">
        <v>0.9</v>
      </c>
      <c r="I168" s="115">
        <v>7.9000000000000021</v>
      </c>
      <c r="J168" s="115" t="s">
        <v>827</v>
      </c>
      <c r="K168" s="118">
        <v>7.1100000000000021</v>
      </c>
      <c r="L168" s="118">
        <v>17.73</v>
      </c>
      <c r="M168" s="119">
        <v>24.840000000000003</v>
      </c>
    </row>
    <row r="169" spans="3:13">
      <c r="C169" s="89"/>
      <c r="D169" s="8"/>
      <c r="E169" s="92"/>
      <c r="F169" s="8"/>
      <c r="G169" s="8"/>
      <c r="H169" s="99"/>
      <c r="I169" s="120" t="s">
        <v>820</v>
      </c>
      <c r="J169" s="8"/>
      <c r="K169" s="119">
        <v>324.38</v>
      </c>
      <c r="L169" s="119">
        <v>56.644999999999996</v>
      </c>
      <c r="M169" s="119">
        <v>381.02499999999998</v>
      </c>
    </row>
    <row r="170" spans="3:13">
      <c r="C170" s="89"/>
      <c r="D170" s="8"/>
      <c r="E170" s="92"/>
      <c r="F170" s="8"/>
      <c r="G170" s="8"/>
      <c r="H170" s="99"/>
      <c r="I170" s="8"/>
      <c r="J170" s="8"/>
      <c r="K170" s="8"/>
      <c r="L170" s="8"/>
      <c r="M170" s="8"/>
    </row>
    <row r="171" spans="3:13" ht="25">
      <c r="C171" s="89"/>
      <c r="D171" s="8"/>
      <c r="E171" s="92"/>
      <c r="F171" s="8"/>
      <c r="G171" s="110" t="s">
        <v>43</v>
      </c>
      <c r="H171" s="109" t="s">
        <v>806</v>
      </c>
      <c r="I171" s="110" t="s">
        <v>807</v>
      </c>
      <c r="J171" s="110" t="s">
        <v>808</v>
      </c>
      <c r="K171" s="110" t="s">
        <v>809</v>
      </c>
      <c r="L171" s="110" t="s">
        <v>810</v>
      </c>
      <c r="M171" s="123" t="s">
        <v>830</v>
      </c>
    </row>
    <row r="172" spans="3:13" ht="39">
      <c r="C172" s="112" t="s">
        <v>958</v>
      </c>
      <c r="D172" s="113" t="s">
        <v>710</v>
      </c>
      <c r="E172" s="90" t="s">
        <v>17</v>
      </c>
      <c r="F172" s="113" t="s">
        <v>711</v>
      </c>
      <c r="G172" s="90" t="s">
        <v>43</v>
      </c>
      <c r="H172" s="99"/>
      <c r="I172" s="8"/>
      <c r="J172" s="114"/>
      <c r="K172" s="114">
        <v>31.225000000000001</v>
      </c>
      <c r="L172" s="114">
        <v>13.5375</v>
      </c>
      <c r="M172" s="114">
        <v>44.762500000000003</v>
      </c>
    </row>
    <row r="173" spans="3:13" ht="37.5">
      <c r="C173" s="89"/>
      <c r="D173" s="91" t="s">
        <v>959</v>
      </c>
      <c r="E173" s="115" t="s">
        <v>960</v>
      </c>
      <c r="F173" s="116" t="s">
        <v>961</v>
      </c>
      <c r="G173" s="115" t="s">
        <v>43</v>
      </c>
      <c r="H173" s="117">
        <v>1</v>
      </c>
      <c r="I173" s="115">
        <v>25.3</v>
      </c>
      <c r="J173" s="115">
        <v>0</v>
      </c>
      <c r="K173" s="118">
        <v>25.3</v>
      </c>
      <c r="L173" s="118">
        <v>0</v>
      </c>
      <c r="M173" s="119">
        <v>25.3</v>
      </c>
    </row>
    <row r="174" spans="3:13">
      <c r="C174" s="89"/>
      <c r="D174" s="91">
        <v>88247</v>
      </c>
      <c r="E174" s="115" t="s">
        <v>98</v>
      </c>
      <c r="F174" s="116" t="s">
        <v>892</v>
      </c>
      <c r="G174" s="115" t="s">
        <v>824</v>
      </c>
      <c r="H174" s="117">
        <v>0.25</v>
      </c>
      <c r="I174" s="115">
        <v>7.8999999999999986</v>
      </c>
      <c r="J174" s="115" t="s">
        <v>893</v>
      </c>
      <c r="K174" s="118">
        <v>1.9749999999999996</v>
      </c>
      <c r="L174" s="118">
        <v>3.6875</v>
      </c>
      <c r="M174" s="119">
        <v>5.6624999999999996</v>
      </c>
    </row>
    <row r="175" spans="3:13">
      <c r="C175" s="89"/>
      <c r="D175" s="91">
        <v>88264</v>
      </c>
      <c r="E175" s="115" t="s">
        <v>98</v>
      </c>
      <c r="F175" s="116" t="s">
        <v>826</v>
      </c>
      <c r="G175" s="115" t="s">
        <v>824</v>
      </c>
      <c r="H175" s="117">
        <v>0.5</v>
      </c>
      <c r="I175" s="115">
        <v>7.9000000000000021</v>
      </c>
      <c r="J175" s="115" t="s">
        <v>827</v>
      </c>
      <c r="K175" s="118">
        <v>3.9500000000000011</v>
      </c>
      <c r="L175" s="118">
        <v>9.85</v>
      </c>
      <c r="M175" s="119">
        <v>13.8</v>
      </c>
    </row>
    <row r="176" spans="3:13">
      <c r="C176" s="89"/>
      <c r="D176" s="8"/>
      <c r="E176" s="92"/>
      <c r="F176" s="8"/>
      <c r="G176" s="8"/>
      <c r="H176" s="99"/>
      <c r="I176" s="120" t="s">
        <v>820</v>
      </c>
      <c r="J176" s="8"/>
      <c r="K176" s="119">
        <v>31.225000000000001</v>
      </c>
      <c r="L176" s="119">
        <v>13.5375</v>
      </c>
      <c r="M176" s="119">
        <v>44.762500000000003</v>
      </c>
    </row>
    <row r="177" spans="3:13">
      <c r="C177" s="89"/>
      <c r="D177" s="8"/>
      <c r="E177" s="92"/>
      <c r="F177" s="8"/>
      <c r="G177" s="8"/>
      <c r="H177" s="99"/>
      <c r="I177" s="8"/>
      <c r="J177" s="8"/>
      <c r="K177" s="8"/>
      <c r="L177" s="8"/>
      <c r="M177" s="8"/>
    </row>
    <row r="178" spans="3:13" ht="25">
      <c r="C178" s="89"/>
      <c r="D178" s="8"/>
      <c r="E178" s="92"/>
      <c r="F178" s="8"/>
      <c r="G178" s="110" t="s">
        <v>43</v>
      </c>
      <c r="H178" s="109" t="s">
        <v>806</v>
      </c>
      <c r="I178" s="110" t="s">
        <v>807</v>
      </c>
      <c r="J178" s="110" t="s">
        <v>808</v>
      </c>
      <c r="K178" s="110" t="s">
        <v>809</v>
      </c>
      <c r="L178" s="110" t="s">
        <v>810</v>
      </c>
      <c r="M178" s="123" t="s">
        <v>830</v>
      </c>
    </row>
    <row r="179" spans="3:13" ht="26">
      <c r="C179" s="126" t="s">
        <v>962</v>
      </c>
      <c r="D179" s="113" t="s">
        <v>586</v>
      </c>
      <c r="E179" s="90" t="s">
        <v>17</v>
      </c>
      <c r="F179" s="113" t="s">
        <v>587</v>
      </c>
      <c r="G179" s="90" t="s">
        <v>43</v>
      </c>
      <c r="H179" s="99"/>
      <c r="I179" s="8"/>
      <c r="J179" s="114"/>
      <c r="K179" s="114">
        <v>14.303999999999998</v>
      </c>
      <c r="L179" s="114">
        <v>3.8560000000000003</v>
      </c>
      <c r="M179" s="114">
        <v>18.16</v>
      </c>
    </row>
    <row r="180" spans="3:13" ht="25">
      <c r="C180" s="89"/>
      <c r="D180" s="91">
        <v>6138</v>
      </c>
      <c r="E180" s="115" t="s">
        <v>98</v>
      </c>
      <c r="F180" s="116" t="s">
        <v>963</v>
      </c>
      <c r="G180" s="115" t="s">
        <v>869</v>
      </c>
      <c r="H180" s="117">
        <v>1</v>
      </c>
      <c r="I180" s="115" t="s">
        <v>964</v>
      </c>
      <c r="J180" s="115" t="s">
        <v>871</v>
      </c>
      <c r="K180" s="118">
        <v>12.86</v>
      </c>
      <c r="L180" s="118">
        <v>0</v>
      </c>
      <c r="M180" s="119">
        <v>12.86</v>
      </c>
    </row>
    <row r="181" spans="3:13">
      <c r="C181" s="89"/>
      <c r="D181" s="91">
        <v>88267</v>
      </c>
      <c r="E181" s="115" t="s">
        <v>98</v>
      </c>
      <c r="F181" s="116" t="s">
        <v>872</v>
      </c>
      <c r="G181" s="115" t="s">
        <v>824</v>
      </c>
      <c r="H181" s="117">
        <v>0.2</v>
      </c>
      <c r="I181" s="115">
        <v>7.2199999999999989</v>
      </c>
      <c r="J181" s="115" t="s">
        <v>873</v>
      </c>
      <c r="K181" s="118">
        <v>1.444</v>
      </c>
      <c r="L181" s="118">
        <v>3.8560000000000003</v>
      </c>
      <c r="M181" s="119">
        <v>5.3000000000000007</v>
      </c>
    </row>
    <row r="182" spans="3:13">
      <c r="C182" s="89"/>
      <c r="D182" s="8"/>
      <c r="E182" s="92"/>
      <c r="F182" s="8"/>
      <c r="G182" s="8"/>
      <c r="H182" s="99"/>
      <c r="I182" s="120" t="s">
        <v>820</v>
      </c>
      <c r="J182" s="8"/>
      <c r="K182" s="119">
        <v>14.303999999999998</v>
      </c>
      <c r="L182" s="119">
        <v>3.8560000000000003</v>
      </c>
      <c r="M182" s="119">
        <v>18.16</v>
      </c>
    </row>
    <row r="183" spans="3:13">
      <c r="C183" s="89"/>
      <c r="D183" s="8"/>
      <c r="E183" s="92"/>
      <c r="F183" s="88"/>
      <c r="G183" s="8"/>
      <c r="H183" s="99"/>
      <c r="I183" s="8"/>
      <c r="J183" s="8"/>
      <c r="K183" s="8"/>
      <c r="L183" s="8"/>
      <c r="M183" s="8"/>
    </row>
    <row r="184" spans="3:13" ht="25">
      <c r="C184" s="89"/>
      <c r="D184" s="8"/>
      <c r="E184" s="92"/>
      <c r="F184" s="8"/>
      <c r="G184" s="110" t="s">
        <v>43</v>
      </c>
      <c r="H184" s="109" t="s">
        <v>806</v>
      </c>
      <c r="I184" s="110" t="s">
        <v>807</v>
      </c>
      <c r="J184" s="110" t="s">
        <v>808</v>
      </c>
      <c r="K184" s="110" t="s">
        <v>809</v>
      </c>
      <c r="L184" s="110" t="s">
        <v>810</v>
      </c>
      <c r="M184" s="123" t="s">
        <v>830</v>
      </c>
    </row>
    <row r="185" spans="3:13" ht="39">
      <c r="C185" s="89" t="s">
        <v>965</v>
      </c>
      <c r="D185" s="113" t="s">
        <v>433</v>
      </c>
      <c r="E185" s="90" t="s">
        <v>17</v>
      </c>
      <c r="F185" s="113" t="s">
        <v>966</v>
      </c>
      <c r="G185" s="90" t="s">
        <v>43</v>
      </c>
      <c r="H185" s="99"/>
      <c r="I185" s="8"/>
      <c r="J185" s="114"/>
      <c r="K185" s="114">
        <v>264.37399999999997</v>
      </c>
      <c r="L185" s="114">
        <v>12.824000000000002</v>
      </c>
      <c r="M185" s="114">
        <v>277.19799999999998</v>
      </c>
    </row>
    <row r="186" spans="3:13" ht="37.5">
      <c r="C186" s="89"/>
      <c r="D186" s="91" t="s">
        <v>967</v>
      </c>
      <c r="E186" s="115" t="s">
        <v>968</v>
      </c>
      <c r="F186" s="116" t="s">
        <v>966</v>
      </c>
      <c r="G186" s="115" t="s">
        <v>43</v>
      </c>
      <c r="H186" s="117">
        <v>1</v>
      </c>
      <c r="I186" s="115">
        <v>258.14999999999998</v>
      </c>
      <c r="J186" s="115">
        <v>0</v>
      </c>
      <c r="K186" s="118">
        <v>258.14999999999998</v>
      </c>
      <c r="L186" s="118">
        <v>0</v>
      </c>
      <c r="M186" s="119">
        <v>258.14999999999998</v>
      </c>
    </row>
    <row r="187" spans="3:13">
      <c r="C187" s="89"/>
      <c r="D187" s="91">
        <v>88261</v>
      </c>
      <c r="E187" s="115" t="s">
        <v>98</v>
      </c>
      <c r="F187" s="116" t="s">
        <v>969</v>
      </c>
      <c r="G187" s="115" t="s">
        <v>824</v>
      </c>
      <c r="H187" s="117">
        <v>0.4</v>
      </c>
      <c r="I187" s="115">
        <v>7.77</v>
      </c>
      <c r="J187" s="115" t="s">
        <v>970</v>
      </c>
      <c r="K187" s="118">
        <v>3.1080000000000001</v>
      </c>
      <c r="L187" s="118">
        <v>7.2280000000000006</v>
      </c>
      <c r="M187" s="119">
        <v>10.336</v>
      </c>
    </row>
    <row r="188" spans="3:13">
      <c r="C188" s="89"/>
      <c r="D188" s="91">
        <v>88316</v>
      </c>
      <c r="E188" s="115" t="s">
        <v>98</v>
      </c>
      <c r="F188" s="116" t="s">
        <v>878</v>
      </c>
      <c r="G188" s="115" t="s">
        <v>824</v>
      </c>
      <c r="H188" s="117">
        <v>0.4</v>
      </c>
      <c r="I188" s="115">
        <v>7.7900000000000009</v>
      </c>
      <c r="J188" s="115" t="s">
        <v>879</v>
      </c>
      <c r="K188" s="118">
        <v>3.1160000000000005</v>
      </c>
      <c r="L188" s="118">
        <v>5.5960000000000001</v>
      </c>
      <c r="M188" s="119">
        <v>8.7119999999999997</v>
      </c>
    </row>
    <row r="189" spans="3:13">
      <c r="C189" s="89"/>
      <c r="D189" s="8"/>
      <c r="E189" s="92"/>
      <c r="F189" s="8"/>
      <c r="G189" s="8"/>
      <c r="H189" s="99"/>
      <c r="I189" s="120" t="s">
        <v>820</v>
      </c>
      <c r="J189" s="8"/>
      <c r="K189" s="119">
        <v>264.37399999999997</v>
      </c>
      <c r="L189" s="119">
        <v>12.824000000000002</v>
      </c>
      <c r="M189" s="119">
        <v>277.19799999999998</v>
      </c>
    </row>
    <row r="190" spans="3:13">
      <c r="C190" s="89"/>
      <c r="D190" s="8"/>
      <c r="E190" s="92"/>
      <c r="F190" s="88"/>
      <c r="G190" s="8"/>
      <c r="H190" s="99"/>
      <c r="I190" s="8"/>
      <c r="J190" s="8"/>
      <c r="K190" s="8"/>
      <c r="L190" s="8"/>
      <c r="M190" s="8"/>
    </row>
    <row r="191" spans="3:13" ht="25">
      <c r="C191" s="89"/>
      <c r="D191" s="8"/>
      <c r="E191" s="92"/>
      <c r="F191" s="8"/>
      <c r="G191" s="110" t="s">
        <v>43</v>
      </c>
      <c r="H191" s="109" t="s">
        <v>806</v>
      </c>
      <c r="I191" s="110" t="s">
        <v>807</v>
      </c>
      <c r="J191" s="110" t="s">
        <v>808</v>
      </c>
      <c r="K191" s="110" t="s">
        <v>809</v>
      </c>
      <c r="L191" s="110" t="s">
        <v>810</v>
      </c>
      <c r="M191" s="123" t="s">
        <v>830</v>
      </c>
    </row>
    <row r="192" spans="3:13" ht="26">
      <c r="C192" s="89" t="s">
        <v>971</v>
      </c>
      <c r="D192" s="113" t="s">
        <v>728</v>
      </c>
      <c r="E192" s="90" t="s">
        <v>17</v>
      </c>
      <c r="F192" s="113" t="s">
        <v>729</v>
      </c>
      <c r="G192" s="90" t="s">
        <v>43</v>
      </c>
      <c r="H192" s="99"/>
      <c r="I192" s="8"/>
      <c r="J192" s="114"/>
      <c r="K192" s="114">
        <v>46.637999999999998</v>
      </c>
      <c r="L192" s="114">
        <v>6.9020000000000001</v>
      </c>
      <c r="M192" s="114">
        <v>53.54</v>
      </c>
    </row>
    <row r="193" spans="3:13" ht="37.5">
      <c r="C193" s="89"/>
      <c r="D193" s="91" t="s">
        <v>972</v>
      </c>
      <c r="E193" s="115" t="s">
        <v>973</v>
      </c>
      <c r="F193" s="116" t="s">
        <v>974</v>
      </c>
      <c r="G193" s="115" t="s">
        <v>43</v>
      </c>
      <c r="H193" s="117">
        <v>1</v>
      </c>
      <c r="I193" s="115">
        <v>43.5</v>
      </c>
      <c r="J193" s="115">
        <v>0</v>
      </c>
      <c r="K193" s="118">
        <v>43.5</v>
      </c>
      <c r="L193" s="118">
        <v>0</v>
      </c>
      <c r="M193" s="119">
        <v>43.5</v>
      </c>
    </row>
    <row r="194" spans="3:13">
      <c r="C194" s="89"/>
      <c r="D194" s="91">
        <v>88264</v>
      </c>
      <c r="E194" s="115" t="s">
        <v>98</v>
      </c>
      <c r="F194" s="116" t="s">
        <v>826</v>
      </c>
      <c r="G194" s="115" t="s">
        <v>824</v>
      </c>
      <c r="H194" s="117">
        <v>0.2</v>
      </c>
      <c r="I194" s="115">
        <v>7.9000000000000021</v>
      </c>
      <c r="J194" s="115" t="s">
        <v>827</v>
      </c>
      <c r="K194" s="118">
        <v>1.5800000000000005</v>
      </c>
      <c r="L194" s="118">
        <v>3.94</v>
      </c>
      <c r="M194" s="119">
        <v>5.5200000000000005</v>
      </c>
    </row>
    <row r="195" spans="3:13">
      <c r="C195" s="89"/>
      <c r="D195" s="91">
        <v>88243</v>
      </c>
      <c r="E195" s="115" t="s">
        <v>98</v>
      </c>
      <c r="F195" s="116" t="s">
        <v>975</v>
      </c>
      <c r="G195" s="115" t="s">
        <v>824</v>
      </c>
      <c r="H195" s="117">
        <v>0.2</v>
      </c>
      <c r="I195" s="115">
        <v>7.7900000000000009</v>
      </c>
      <c r="J195" s="115" t="s">
        <v>613</v>
      </c>
      <c r="K195" s="118">
        <v>1.5580000000000003</v>
      </c>
      <c r="L195" s="118">
        <v>2.9620000000000002</v>
      </c>
      <c r="M195" s="119">
        <v>4.5200000000000005</v>
      </c>
    </row>
    <row r="196" spans="3:13">
      <c r="C196" s="89"/>
      <c r="D196" s="8"/>
      <c r="E196" s="92"/>
      <c r="F196" s="8"/>
      <c r="G196" s="8"/>
      <c r="H196" s="99"/>
      <c r="I196" s="120" t="s">
        <v>820</v>
      </c>
      <c r="J196" s="8"/>
      <c r="K196" s="119">
        <v>46.637999999999998</v>
      </c>
      <c r="L196" s="119">
        <v>6.9020000000000001</v>
      </c>
      <c r="M196" s="119">
        <v>53.540000000000006</v>
      </c>
    </row>
    <row r="197" spans="3:13">
      <c r="C197" s="89"/>
      <c r="D197" s="8"/>
      <c r="E197" s="92"/>
      <c r="F197" s="88"/>
      <c r="G197" s="8"/>
      <c r="H197" s="99"/>
      <c r="I197" s="8"/>
      <c r="J197" s="8"/>
      <c r="K197" s="8"/>
      <c r="L197" s="8"/>
      <c r="M197" s="8"/>
    </row>
    <row r="198" spans="3:13" ht="25">
      <c r="C198" s="89"/>
      <c r="D198" s="8"/>
      <c r="E198" s="92"/>
      <c r="F198" s="8"/>
      <c r="G198" s="110" t="s">
        <v>43</v>
      </c>
      <c r="H198" s="109" t="s">
        <v>806</v>
      </c>
      <c r="I198" s="110" t="s">
        <v>807</v>
      </c>
      <c r="J198" s="110" t="s">
        <v>808</v>
      </c>
      <c r="K198" s="110" t="s">
        <v>809</v>
      </c>
      <c r="L198" s="110" t="s">
        <v>810</v>
      </c>
      <c r="M198" s="123" t="s">
        <v>830</v>
      </c>
    </row>
    <row r="199" spans="3:13" ht="39">
      <c r="C199" s="89" t="s">
        <v>976</v>
      </c>
      <c r="D199" s="113" t="s">
        <v>205</v>
      </c>
      <c r="E199" s="90" t="s">
        <v>17</v>
      </c>
      <c r="F199" s="113" t="s">
        <v>248</v>
      </c>
      <c r="G199" s="90" t="s">
        <v>43</v>
      </c>
      <c r="H199" s="99"/>
      <c r="I199" s="8"/>
      <c r="J199" s="114"/>
      <c r="K199" s="114">
        <v>0</v>
      </c>
      <c r="L199" s="114">
        <v>43.76</v>
      </c>
      <c r="M199" s="114">
        <v>43.76</v>
      </c>
    </row>
    <row r="200" spans="3:13" ht="25">
      <c r="C200" s="89"/>
      <c r="D200" s="91">
        <v>86889</v>
      </c>
      <c r="E200" s="115" t="s">
        <v>98</v>
      </c>
      <c r="F200" s="116" t="s">
        <v>465</v>
      </c>
      <c r="G200" s="115" t="s">
        <v>171</v>
      </c>
      <c r="H200" s="117">
        <v>1</v>
      </c>
      <c r="I200" s="115">
        <v>0</v>
      </c>
      <c r="J200" s="115" t="s">
        <v>466</v>
      </c>
      <c r="K200" s="118">
        <v>0</v>
      </c>
      <c r="L200" s="118">
        <v>43.76</v>
      </c>
      <c r="M200" s="119">
        <v>43.76</v>
      </c>
    </row>
    <row r="201" spans="3:13">
      <c r="C201" s="89"/>
      <c r="D201" s="8"/>
      <c r="E201" s="92"/>
      <c r="F201" s="8"/>
      <c r="G201" s="8"/>
      <c r="H201" s="99"/>
      <c r="I201" s="120" t="s">
        <v>820</v>
      </c>
      <c r="J201" s="8"/>
      <c r="K201" s="119">
        <v>0</v>
      </c>
      <c r="L201" s="119">
        <v>43.76</v>
      </c>
      <c r="M201" s="119">
        <v>43.76</v>
      </c>
    </row>
    <row r="202" spans="3:13">
      <c r="C202" s="89"/>
      <c r="D202" s="8"/>
      <c r="E202" s="92"/>
      <c r="F202" s="88"/>
      <c r="G202" s="8"/>
      <c r="H202" s="99"/>
      <c r="I202" s="8"/>
      <c r="J202" s="8"/>
      <c r="K202" s="8"/>
      <c r="L202" s="8"/>
      <c r="M202" s="8"/>
    </row>
    <row r="203" spans="3:13" ht="25">
      <c r="C203" s="89"/>
      <c r="D203" s="8"/>
      <c r="E203" s="92"/>
      <c r="F203" s="8"/>
      <c r="G203" s="110" t="s">
        <v>43</v>
      </c>
      <c r="H203" s="109" t="s">
        <v>806</v>
      </c>
      <c r="I203" s="110" t="s">
        <v>807</v>
      </c>
      <c r="J203" s="110" t="s">
        <v>808</v>
      </c>
      <c r="K203" s="110" t="s">
        <v>809</v>
      </c>
      <c r="L203" s="110" t="s">
        <v>810</v>
      </c>
      <c r="M203" s="123" t="s">
        <v>830</v>
      </c>
    </row>
    <row r="204" spans="3:13" ht="39">
      <c r="C204" s="89" t="s">
        <v>977</v>
      </c>
      <c r="D204" s="113" t="s">
        <v>623</v>
      </c>
      <c r="E204" s="90" t="s">
        <v>17</v>
      </c>
      <c r="F204" s="113" t="s">
        <v>624</v>
      </c>
      <c r="G204" s="90" t="s">
        <v>43</v>
      </c>
      <c r="H204" s="99"/>
      <c r="I204" s="8"/>
      <c r="J204" s="114"/>
      <c r="K204" s="114">
        <v>872.89499999999998</v>
      </c>
      <c r="L204" s="114">
        <v>27.105</v>
      </c>
      <c r="M204" s="114">
        <v>900</v>
      </c>
    </row>
    <row r="205" spans="3:13" ht="37.5">
      <c r="C205" s="89"/>
      <c r="D205" s="91" t="s">
        <v>978</v>
      </c>
      <c r="E205" s="115" t="s">
        <v>979</v>
      </c>
      <c r="F205" s="116" t="s">
        <v>624</v>
      </c>
      <c r="G205" s="115" t="s">
        <v>43</v>
      </c>
      <c r="H205" s="117">
        <v>1</v>
      </c>
      <c r="I205" s="115">
        <v>861.1</v>
      </c>
      <c r="J205" s="115">
        <v>0</v>
      </c>
      <c r="K205" s="118">
        <v>861.1</v>
      </c>
      <c r="L205" s="118">
        <v>0</v>
      </c>
      <c r="M205" s="119">
        <v>861.1</v>
      </c>
    </row>
    <row r="206" spans="3:13">
      <c r="C206" s="89"/>
      <c r="D206" s="91">
        <v>88264</v>
      </c>
      <c r="E206" s="115" t="s">
        <v>98</v>
      </c>
      <c r="F206" s="116" t="s">
        <v>826</v>
      </c>
      <c r="G206" s="115" t="s">
        <v>824</v>
      </c>
      <c r="H206" s="117">
        <v>1</v>
      </c>
      <c r="I206" s="115">
        <v>7.9000000000000021</v>
      </c>
      <c r="J206" s="115" t="s">
        <v>827</v>
      </c>
      <c r="K206" s="118">
        <v>7.9000000000000021</v>
      </c>
      <c r="L206" s="118">
        <v>19.7</v>
      </c>
      <c r="M206" s="119">
        <v>27.6</v>
      </c>
    </row>
    <row r="207" spans="3:13">
      <c r="C207" s="89"/>
      <c r="D207" s="91">
        <v>88243</v>
      </c>
      <c r="E207" s="115" t="s">
        <v>98</v>
      </c>
      <c r="F207" s="116" t="s">
        <v>975</v>
      </c>
      <c r="G207" s="115" t="s">
        <v>824</v>
      </c>
      <c r="H207" s="117">
        <v>0.5</v>
      </c>
      <c r="I207" s="115">
        <v>7.7900000000000009</v>
      </c>
      <c r="J207" s="115" t="s">
        <v>613</v>
      </c>
      <c r="K207" s="118">
        <v>3.8950000000000005</v>
      </c>
      <c r="L207" s="118">
        <v>7.4050000000000002</v>
      </c>
      <c r="M207" s="119">
        <v>11.3</v>
      </c>
    </row>
    <row r="208" spans="3:13">
      <c r="C208" s="89"/>
      <c r="D208" s="8"/>
      <c r="E208" s="92"/>
      <c r="F208" s="8"/>
      <c r="G208" s="8"/>
      <c r="H208" s="99"/>
      <c r="I208" s="120" t="s">
        <v>820</v>
      </c>
      <c r="J208" s="8"/>
      <c r="K208" s="119">
        <v>872.89499999999998</v>
      </c>
      <c r="L208" s="119">
        <v>27.105</v>
      </c>
      <c r="M208" s="119">
        <v>900</v>
      </c>
    </row>
    <row r="209" spans="3:13">
      <c r="C209" s="89"/>
      <c r="D209" s="8"/>
      <c r="E209" s="92"/>
      <c r="F209" s="88"/>
      <c r="G209" s="8"/>
      <c r="H209" s="99"/>
      <c r="I209" s="8"/>
      <c r="J209" s="8"/>
      <c r="K209" s="8"/>
      <c r="L209" s="8"/>
      <c r="M209" s="8"/>
    </row>
    <row r="210" spans="3:13" ht="25">
      <c r="C210" s="89"/>
      <c r="D210" s="8"/>
      <c r="E210" s="92"/>
      <c r="F210" s="8"/>
      <c r="G210" s="110" t="s">
        <v>43</v>
      </c>
      <c r="H210" s="109" t="s">
        <v>806</v>
      </c>
      <c r="I210" s="110" t="s">
        <v>807</v>
      </c>
      <c r="J210" s="110" t="s">
        <v>808</v>
      </c>
      <c r="K210" s="110" t="s">
        <v>809</v>
      </c>
      <c r="L210" s="110" t="s">
        <v>810</v>
      </c>
      <c r="M210" s="123" t="s">
        <v>830</v>
      </c>
    </row>
    <row r="211" spans="3:13" ht="39">
      <c r="C211" s="89" t="s">
        <v>980</v>
      </c>
      <c r="D211" s="113" t="s">
        <v>648</v>
      </c>
      <c r="E211" s="90" t="s">
        <v>17</v>
      </c>
      <c r="F211" s="113" t="s">
        <v>649</v>
      </c>
      <c r="G211" s="90" t="s">
        <v>167</v>
      </c>
      <c r="H211" s="99"/>
      <c r="I211" s="8"/>
      <c r="J211" s="114"/>
      <c r="K211" s="114">
        <v>124.52250000000001</v>
      </c>
      <c r="L211" s="114">
        <v>25.8825</v>
      </c>
      <c r="M211" s="114">
        <v>150.405</v>
      </c>
    </row>
    <row r="212" spans="3:13" ht="37.5">
      <c r="C212" s="89"/>
      <c r="D212" s="91" t="s">
        <v>981</v>
      </c>
      <c r="E212" s="115" t="s">
        <v>942</v>
      </c>
      <c r="F212" s="116" t="s">
        <v>649</v>
      </c>
      <c r="G212" s="115" t="s">
        <v>43</v>
      </c>
      <c r="H212" s="117">
        <v>0.5</v>
      </c>
      <c r="I212" s="115">
        <v>220.83</v>
      </c>
      <c r="J212" s="115">
        <v>0</v>
      </c>
      <c r="K212" s="118">
        <v>110.41500000000001</v>
      </c>
      <c r="L212" s="118">
        <v>0</v>
      </c>
      <c r="M212" s="119">
        <v>110.41500000000001</v>
      </c>
    </row>
    <row r="213" spans="3:13" ht="25">
      <c r="C213" s="89"/>
      <c r="D213" s="91">
        <v>11950</v>
      </c>
      <c r="E213" s="115" t="s">
        <v>98</v>
      </c>
      <c r="F213" s="116" t="s">
        <v>982</v>
      </c>
      <c r="G213" s="115" t="s">
        <v>869</v>
      </c>
      <c r="H213" s="117">
        <v>6</v>
      </c>
      <c r="I213" s="115" t="s">
        <v>983</v>
      </c>
      <c r="J213" s="115" t="s">
        <v>871</v>
      </c>
      <c r="K213" s="118">
        <v>2.34</v>
      </c>
      <c r="L213" s="118">
        <v>0</v>
      </c>
      <c r="M213" s="119">
        <v>2.34</v>
      </c>
    </row>
    <row r="214" spans="3:13">
      <c r="C214" s="89"/>
      <c r="D214" s="91">
        <v>88264</v>
      </c>
      <c r="E214" s="115" t="s">
        <v>98</v>
      </c>
      <c r="F214" s="116" t="s">
        <v>826</v>
      </c>
      <c r="G214" s="115" t="s">
        <v>824</v>
      </c>
      <c r="H214" s="117">
        <v>0.75</v>
      </c>
      <c r="I214" s="115">
        <v>7.9000000000000021</v>
      </c>
      <c r="J214" s="115" t="s">
        <v>827</v>
      </c>
      <c r="K214" s="118">
        <v>5.9250000000000016</v>
      </c>
      <c r="L214" s="118">
        <v>14.774999999999999</v>
      </c>
      <c r="M214" s="119">
        <v>20.7</v>
      </c>
    </row>
    <row r="215" spans="3:13">
      <c r="C215" s="89"/>
      <c r="D215" s="91">
        <v>88243</v>
      </c>
      <c r="E215" s="115" t="s">
        <v>98</v>
      </c>
      <c r="F215" s="116" t="s">
        <v>975</v>
      </c>
      <c r="G215" s="115" t="s">
        <v>824</v>
      </c>
      <c r="H215" s="117">
        <v>0.75</v>
      </c>
      <c r="I215" s="115">
        <v>7.7900000000000009</v>
      </c>
      <c r="J215" s="115" t="s">
        <v>613</v>
      </c>
      <c r="K215" s="118">
        <v>5.8425000000000011</v>
      </c>
      <c r="L215" s="118">
        <v>11.1075</v>
      </c>
      <c r="M215" s="119">
        <v>16.950000000000003</v>
      </c>
    </row>
    <row r="216" spans="3:13">
      <c r="C216" s="89"/>
      <c r="D216" s="8"/>
      <c r="E216" s="92"/>
      <c r="F216" s="8"/>
      <c r="G216" s="8"/>
      <c r="H216" s="99"/>
      <c r="I216" s="120" t="s">
        <v>820</v>
      </c>
      <c r="J216" s="8"/>
      <c r="K216" s="119">
        <v>124.52250000000001</v>
      </c>
      <c r="L216" s="119">
        <v>25.8825</v>
      </c>
      <c r="M216" s="119">
        <v>150.40500000000003</v>
      </c>
    </row>
    <row r="217" spans="3:13">
      <c r="C217" s="89"/>
      <c r="D217" s="8"/>
      <c r="E217" s="92"/>
      <c r="F217" s="88"/>
      <c r="G217" s="8"/>
      <c r="H217" s="99"/>
      <c r="I217" s="8"/>
      <c r="J217" s="8"/>
      <c r="K217" s="8"/>
      <c r="L217" s="8"/>
      <c r="M217" s="8"/>
    </row>
    <row r="218" spans="3:13" ht="25">
      <c r="C218" s="89"/>
      <c r="D218" s="8"/>
      <c r="E218" s="92"/>
      <c r="F218" s="8"/>
      <c r="G218" s="110" t="s">
        <v>43</v>
      </c>
      <c r="H218" s="109" t="s">
        <v>806</v>
      </c>
      <c r="I218" s="110" t="s">
        <v>807</v>
      </c>
      <c r="J218" s="110" t="s">
        <v>808</v>
      </c>
      <c r="K218" s="110" t="s">
        <v>809</v>
      </c>
      <c r="L218" s="110" t="s">
        <v>810</v>
      </c>
      <c r="M218" s="123" t="s">
        <v>830</v>
      </c>
    </row>
    <row r="219" spans="3:13" ht="26">
      <c r="C219" s="89" t="s">
        <v>984</v>
      </c>
      <c r="D219" s="113" t="s">
        <v>698</v>
      </c>
      <c r="E219" s="90" t="s">
        <v>17</v>
      </c>
      <c r="F219" s="113" t="s">
        <v>699</v>
      </c>
      <c r="G219" s="90" t="s">
        <v>43</v>
      </c>
      <c r="H219" s="99"/>
      <c r="I219" s="8"/>
      <c r="J219" s="114"/>
      <c r="K219" s="114">
        <v>98.539000000000001</v>
      </c>
      <c r="L219" s="114">
        <v>3.4510000000000001</v>
      </c>
      <c r="M219" s="114">
        <v>101.99</v>
      </c>
    </row>
    <row r="220" spans="3:13" ht="50">
      <c r="C220" s="89"/>
      <c r="D220" s="91" t="s">
        <v>938</v>
      </c>
      <c r="E220" s="115" t="s">
        <v>939</v>
      </c>
      <c r="F220" s="116" t="s">
        <v>940</v>
      </c>
      <c r="G220" s="115" t="s">
        <v>43</v>
      </c>
      <c r="H220" s="117">
        <v>1</v>
      </c>
      <c r="I220" s="115">
        <v>96.97</v>
      </c>
      <c r="J220" s="115">
        <v>0</v>
      </c>
      <c r="K220" s="118">
        <v>96.97</v>
      </c>
      <c r="L220" s="118">
        <v>0</v>
      </c>
      <c r="M220" s="119">
        <v>96.97</v>
      </c>
    </row>
    <row r="221" spans="3:13">
      <c r="C221" s="89"/>
      <c r="D221" s="91">
        <v>88264</v>
      </c>
      <c r="E221" s="115" t="s">
        <v>98</v>
      </c>
      <c r="F221" s="116" t="s">
        <v>826</v>
      </c>
      <c r="G221" s="115" t="s">
        <v>824</v>
      </c>
      <c r="H221" s="117">
        <v>0.1</v>
      </c>
      <c r="I221" s="115">
        <v>7.9000000000000021</v>
      </c>
      <c r="J221" s="115" t="s">
        <v>827</v>
      </c>
      <c r="K221" s="118">
        <v>0.79000000000000026</v>
      </c>
      <c r="L221" s="118">
        <v>1.97</v>
      </c>
      <c r="M221" s="119">
        <v>2.7600000000000002</v>
      </c>
    </row>
    <row r="222" spans="3:13">
      <c r="C222" s="89"/>
      <c r="D222" s="91">
        <v>88243</v>
      </c>
      <c r="E222" s="115" t="s">
        <v>98</v>
      </c>
      <c r="F222" s="116" t="s">
        <v>975</v>
      </c>
      <c r="G222" s="115" t="s">
        <v>824</v>
      </c>
      <c r="H222" s="117">
        <v>0.1</v>
      </c>
      <c r="I222" s="115">
        <v>7.7900000000000009</v>
      </c>
      <c r="J222" s="115" t="s">
        <v>613</v>
      </c>
      <c r="K222" s="118">
        <v>0.77900000000000014</v>
      </c>
      <c r="L222" s="118">
        <v>1.4810000000000001</v>
      </c>
      <c r="M222" s="119">
        <v>2.2600000000000002</v>
      </c>
    </row>
    <row r="223" spans="3:13">
      <c r="C223" s="89"/>
      <c r="D223" s="8"/>
      <c r="E223" s="92"/>
      <c r="F223" s="8"/>
      <c r="G223" s="8"/>
      <c r="H223" s="99"/>
      <c r="I223" s="120" t="s">
        <v>820</v>
      </c>
      <c r="J223" s="8"/>
      <c r="K223" s="119">
        <v>98.539000000000001</v>
      </c>
      <c r="L223" s="119">
        <v>3.4510000000000001</v>
      </c>
      <c r="M223" s="119">
        <v>101.99000000000001</v>
      </c>
    </row>
    <row r="224" spans="3:13">
      <c r="C224" s="89"/>
      <c r="D224" s="8"/>
      <c r="E224" s="92"/>
      <c r="F224" s="88"/>
      <c r="G224" s="8"/>
      <c r="H224" s="99"/>
      <c r="I224" s="8"/>
      <c r="J224" s="8"/>
      <c r="K224" s="8"/>
      <c r="L224" s="8"/>
      <c r="M224" s="8"/>
    </row>
    <row r="225" spans="3:13" ht="25">
      <c r="C225" s="89"/>
      <c r="D225" s="8"/>
      <c r="E225" s="92"/>
      <c r="F225" s="8"/>
      <c r="G225" s="110" t="s">
        <v>43</v>
      </c>
      <c r="H225" s="109" t="s">
        <v>806</v>
      </c>
      <c r="I225" s="110" t="s">
        <v>807</v>
      </c>
      <c r="J225" s="110" t="s">
        <v>808</v>
      </c>
      <c r="K225" s="110" t="s">
        <v>809</v>
      </c>
      <c r="L225" s="110" t="s">
        <v>810</v>
      </c>
      <c r="M225" s="123" t="s">
        <v>830</v>
      </c>
    </row>
    <row r="226" spans="3:13" ht="26">
      <c r="C226" s="89" t="s">
        <v>985</v>
      </c>
      <c r="D226" s="113" t="s">
        <v>214</v>
      </c>
      <c r="E226" s="90" t="s">
        <v>17</v>
      </c>
      <c r="F226" s="113" t="s">
        <v>296</v>
      </c>
      <c r="G226" s="90" t="s">
        <v>52</v>
      </c>
      <c r="H226" s="99"/>
      <c r="I226" s="8"/>
      <c r="J226" s="114"/>
      <c r="K226" s="114">
        <v>2.3370000000000002</v>
      </c>
      <c r="L226" s="114">
        <v>4.1970000000000001</v>
      </c>
      <c r="M226" s="114">
        <v>6.5340000000000007</v>
      </c>
    </row>
    <row r="227" spans="3:13">
      <c r="C227" s="89"/>
      <c r="D227" s="91">
        <v>88316</v>
      </c>
      <c r="E227" s="115" t="s">
        <v>98</v>
      </c>
      <c r="F227" s="116" t="s">
        <v>878</v>
      </c>
      <c r="G227" s="115" t="s">
        <v>824</v>
      </c>
      <c r="H227" s="117">
        <v>0.3</v>
      </c>
      <c r="I227" s="115">
        <v>7.7900000000000009</v>
      </c>
      <c r="J227" s="115" t="s">
        <v>879</v>
      </c>
      <c r="K227" s="118">
        <v>2.3370000000000002</v>
      </c>
      <c r="L227" s="118">
        <v>4.1970000000000001</v>
      </c>
      <c r="M227" s="119">
        <v>6.5340000000000007</v>
      </c>
    </row>
    <row r="228" spans="3:13">
      <c r="C228" s="89"/>
      <c r="D228" s="8"/>
      <c r="E228" s="92"/>
      <c r="F228" s="8"/>
      <c r="G228" s="8"/>
      <c r="H228" s="99"/>
      <c r="I228" s="120" t="s">
        <v>820</v>
      </c>
      <c r="J228" s="8"/>
      <c r="K228" s="119">
        <v>2.3370000000000002</v>
      </c>
      <c r="L228" s="119">
        <v>4.1970000000000001</v>
      </c>
      <c r="M228" s="119">
        <v>6.5340000000000007</v>
      </c>
    </row>
    <row r="229" spans="3:13">
      <c r="C229" s="89"/>
      <c r="D229" s="8"/>
      <c r="E229" s="92"/>
      <c r="F229" s="88"/>
      <c r="G229" s="8"/>
      <c r="H229" s="99"/>
      <c r="I229" s="8"/>
      <c r="J229" s="8"/>
      <c r="K229" s="8"/>
      <c r="L229" s="8"/>
      <c r="M229" s="8"/>
    </row>
    <row r="230" spans="3:13" ht="25">
      <c r="C230" s="89"/>
      <c r="D230" s="8"/>
      <c r="E230" s="92"/>
      <c r="F230" s="8"/>
      <c r="G230" s="110" t="s">
        <v>43</v>
      </c>
      <c r="H230" s="109" t="s">
        <v>806</v>
      </c>
      <c r="I230" s="110" t="s">
        <v>807</v>
      </c>
      <c r="J230" s="110" t="s">
        <v>808</v>
      </c>
      <c r="K230" s="110" t="s">
        <v>809</v>
      </c>
      <c r="L230" s="110" t="s">
        <v>810</v>
      </c>
      <c r="M230" s="123" t="s">
        <v>830</v>
      </c>
    </row>
    <row r="231" spans="3:13" ht="26">
      <c r="C231" s="89" t="s">
        <v>986</v>
      </c>
      <c r="D231" s="113" t="s">
        <v>202</v>
      </c>
      <c r="E231" s="90" t="s">
        <v>17</v>
      </c>
      <c r="F231" s="113" t="s">
        <v>987</v>
      </c>
      <c r="G231" s="90" t="s">
        <v>52</v>
      </c>
      <c r="H231" s="99"/>
      <c r="I231" s="8"/>
      <c r="J231" s="114"/>
      <c r="K231" s="114">
        <v>7.91</v>
      </c>
      <c r="L231" s="114">
        <v>19.14</v>
      </c>
      <c r="M231" s="114">
        <v>27.05</v>
      </c>
    </row>
    <row r="232" spans="3:13">
      <c r="C232" s="89"/>
      <c r="D232" s="91">
        <v>88315</v>
      </c>
      <c r="E232" s="115" t="s">
        <v>98</v>
      </c>
      <c r="F232" s="116" t="s">
        <v>988</v>
      </c>
      <c r="G232" s="115" t="s">
        <v>824</v>
      </c>
      <c r="H232" s="117">
        <v>1</v>
      </c>
      <c r="I232" s="115">
        <v>7.91</v>
      </c>
      <c r="J232" s="115" t="s">
        <v>884</v>
      </c>
      <c r="K232" s="118">
        <v>7.91</v>
      </c>
      <c r="L232" s="118">
        <v>19.14</v>
      </c>
      <c r="M232" s="119">
        <v>27.05</v>
      </c>
    </row>
    <row r="233" spans="3:13">
      <c r="C233" s="89"/>
      <c r="D233" s="8"/>
      <c r="E233" s="92"/>
      <c r="F233" s="8"/>
      <c r="G233" s="8"/>
      <c r="H233" s="99"/>
      <c r="I233" s="120" t="s">
        <v>820</v>
      </c>
      <c r="J233" s="8"/>
      <c r="K233" s="119">
        <v>7.91</v>
      </c>
      <c r="L233" s="119">
        <v>19.14</v>
      </c>
      <c r="M233" s="119">
        <v>27.05</v>
      </c>
    </row>
    <row r="234" spans="3:13">
      <c r="C234" s="89"/>
      <c r="D234" s="8"/>
      <c r="E234" s="92"/>
      <c r="F234" s="88"/>
      <c r="G234" s="8"/>
      <c r="H234" s="99"/>
      <c r="I234" s="8"/>
      <c r="J234" s="8"/>
      <c r="K234" s="8"/>
      <c r="L234" s="8"/>
      <c r="M234" s="8"/>
    </row>
    <row r="235" spans="3:13" ht="25">
      <c r="C235" s="89"/>
      <c r="D235" s="8"/>
      <c r="E235" s="92"/>
      <c r="F235" s="8"/>
      <c r="G235" s="110" t="s">
        <v>43</v>
      </c>
      <c r="H235" s="109" t="s">
        <v>806</v>
      </c>
      <c r="I235" s="110" t="s">
        <v>807</v>
      </c>
      <c r="J235" s="110" t="s">
        <v>808</v>
      </c>
      <c r="K235" s="110" t="s">
        <v>809</v>
      </c>
      <c r="L235" s="110" t="s">
        <v>810</v>
      </c>
      <c r="M235" s="123" t="s">
        <v>830</v>
      </c>
    </row>
    <row r="236" spans="3:13" ht="52">
      <c r="C236" s="89" t="s">
        <v>989</v>
      </c>
      <c r="D236" s="113" t="s">
        <v>373</v>
      </c>
      <c r="E236" s="90" t="s">
        <v>17</v>
      </c>
      <c r="F236" s="113" t="s">
        <v>990</v>
      </c>
      <c r="G236" s="90" t="s">
        <v>52</v>
      </c>
      <c r="H236" s="99"/>
      <c r="I236" s="8"/>
      <c r="J236" s="114"/>
      <c r="K236" s="114">
        <v>20.904900000000001</v>
      </c>
      <c r="L236" s="114">
        <v>21.160499999999999</v>
      </c>
      <c r="M236" s="114">
        <v>42.065399999999997</v>
      </c>
    </row>
    <row r="237" spans="3:13">
      <c r="C237" s="89"/>
      <c r="D237" s="91">
        <v>88316</v>
      </c>
      <c r="E237" s="115" t="s">
        <v>98</v>
      </c>
      <c r="F237" s="116" t="s">
        <v>878</v>
      </c>
      <c r="G237" s="115" t="s">
        <v>824</v>
      </c>
      <c r="H237" s="117">
        <v>0.75</v>
      </c>
      <c r="I237" s="115">
        <v>7.7900000000000009</v>
      </c>
      <c r="J237" s="115" t="s">
        <v>879</v>
      </c>
      <c r="K237" s="118">
        <v>5.8425000000000011</v>
      </c>
      <c r="L237" s="118">
        <v>10.4925</v>
      </c>
      <c r="M237" s="119">
        <v>16.335000000000001</v>
      </c>
    </row>
    <row r="238" spans="3:13">
      <c r="C238" s="89"/>
      <c r="D238" s="91">
        <v>88273</v>
      </c>
      <c r="E238" s="115" t="s">
        <v>98</v>
      </c>
      <c r="F238" s="116" t="s">
        <v>828</v>
      </c>
      <c r="G238" s="115" t="s">
        <v>824</v>
      </c>
      <c r="H238" s="117">
        <v>0.6</v>
      </c>
      <c r="I238" s="115">
        <v>7.77</v>
      </c>
      <c r="J238" s="115" t="s">
        <v>829</v>
      </c>
      <c r="K238" s="118">
        <v>4.6619999999999999</v>
      </c>
      <c r="L238" s="118">
        <v>10.668000000000001</v>
      </c>
      <c r="M238" s="119">
        <v>15.330000000000002</v>
      </c>
    </row>
    <row r="239" spans="3:13" ht="37.5">
      <c r="C239" s="89"/>
      <c r="D239" s="91" t="s">
        <v>991</v>
      </c>
      <c r="E239" s="115" t="s">
        <v>992</v>
      </c>
      <c r="F239" s="116" t="s">
        <v>993</v>
      </c>
      <c r="G239" s="115" t="s">
        <v>994</v>
      </c>
      <c r="H239" s="117">
        <v>0.5</v>
      </c>
      <c r="I239" s="115">
        <v>6.27</v>
      </c>
      <c r="J239" s="115">
        <v>0</v>
      </c>
      <c r="K239" s="118">
        <v>3.1349999999999998</v>
      </c>
      <c r="L239" s="118">
        <v>0</v>
      </c>
      <c r="M239" s="119">
        <v>3.1349999999999998</v>
      </c>
    </row>
    <row r="240" spans="3:13" ht="37.5">
      <c r="C240" s="89"/>
      <c r="D240" s="91" t="s">
        <v>995</v>
      </c>
      <c r="E240" s="115" t="s">
        <v>996</v>
      </c>
      <c r="F240" s="116" t="s">
        <v>997</v>
      </c>
      <c r="G240" s="115" t="s">
        <v>998</v>
      </c>
      <c r="H240" s="117">
        <v>0.1</v>
      </c>
      <c r="I240" s="115">
        <v>29.15</v>
      </c>
      <c r="J240" s="115">
        <v>0</v>
      </c>
      <c r="K240" s="118">
        <v>2.915</v>
      </c>
      <c r="L240" s="118">
        <v>0</v>
      </c>
      <c r="M240" s="119">
        <v>2.915</v>
      </c>
    </row>
    <row r="241" spans="3:13" ht="37.5">
      <c r="C241" s="89"/>
      <c r="D241" s="91" t="s">
        <v>999</v>
      </c>
      <c r="E241" s="115" t="s">
        <v>1000</v>
      </c>
      <c r="F241" s="116" t="s">
        <v>1001</v>
      </c>
      <c r="G241" s="115" t="s">
        <v>998</v>
      </c>
      <c r="H241" s="117">
        <v>0.08</v>
      </c>
      <c r="I241" s="115">
        <v>54.38</v>
      </c>
      <c r="J241" s="115">
        <v>0</v>
      </c>
      <c r="K241" s="118">
        <v>4.3504000000000005</v>
      </c>
      <c r="L241" s="118">
        <v>0</v>
      </c>
      <c r="M241" s="119">
        <v>4.3504000000000005</v>
      </c>
    </row>
    <row r="242" spans="3:13">
      <c r="C242" s="89"/>
      <c r="D242" s="8"/>
      <c r="E242" s="92"/>
      <c r="F242" s="8"/>
      <c r="G242" s="8"/>
      <c r="H242" s="99"/>
      <c r="I242" s="120" t="s">
        <v>820</v>
      </c>
      <c r="J242" s="8"/>
      <c r="K242" s="119">
        <v>20.904900000000001</v>
      </c>
      <c r="L242" s="119">
        <v>21.160499999999999</v>
      </c>
      <c r="M242" s="119">
        <v>42.065400000000004</v>
      </c>
    </row>
    <row r="243" spans="3:13">
      <c r="C243" s="89"/>
      <c r="D243" s="8"/>
      <c r="E243" s="92"/>
      <c r="F243" s="88"/>
      <c r="G243" s="8"/>
      <c r="H243" s="99"/>
      <c r="I243" s="8"/>
      <c r="J243" s="8"/>
      <c r="K243" s="8"/>
      <c r="L243" s="8"/>
      <c r="M243" s="8"/>
    </row>
    <row r="244" spans="3:13" ht="25">
      <c r="C244" s="89"/>
      <c r="D244" s="8"/>
      <c r="E244" s="92"/>
      <c r="F244" s="8"/>
      <c r="G244" s="110" t="s">
        <v>43</v>
      </c>
      <c r="H244" s="109" t="s">
        <v>806</v>
      </c>
      <c r="I244" s="110" t="s">
        <v>807</v>
      </c>
      <c r="J244" s="110" t="s">
        <v>808</v>
      </c>
      <c r="K244" s="110" t="s">
        <v>809</v>
      </c>
      <c r="L244" s="110" t="s">
        <v>810</v>
      </c>
      <c r="M244" s="123" t="s">
        <v>830</v>
      </c>
    </row>
    <row r="245" spans="3:13" ht="52">
      <c r="C245" s="89" t="s">
        <v>1002</v>
      </c>
      <c r="D245" s="113" t="s">
        <v>178</v>
      </c>
      <c r="E245" s="90" t="s">
        <v>17</v>
      </c>
      <c r="F245" s="113" t="s">
        <v>179</v>
      </c>
      <c r="G245" s="90" t="s">
        <v>52</v>
      </c>
      <c r="H245" s="99"/>
      <c r="I245" s="8"/>
      <c r="J245" s="114"/>
      <c r="K245" s="114">
        <v>17.009600000000002</v>
      </c>
      <c r="L245" s="114">
        <v>33.130000000000003</v>
      </c>
      <c r="M245" s="114">
        <v>50.139600000000002</v>
      </c>
    </row>
    <row r="246" spans="3:13">
      <c r="C246" s="89"/>
      <c r="D246" s="91">
        <v>88316</v>
      </c>
      <c r="E246" s="115" t="s">
        <v>98</v>
      </c>
      <c r="F246" s="116" t="s">
        <v>878</v>
      </c>
      <c r="G246" s="115" t="s">
        <v>824</v>
      </c>
      <c r="H246" s="117">
        <v>1</v>
      </c>
      <c r="I246" s="115">
        <v>7.7900000000000009</v>
      </c>
      <c r="J246" s="115" t="s">
        <v>879</v>
      </c>
      <c r="K246" s="118">
        <v>7.7900000000000009</v>
      </c>
      <c r="L246" s="118">
        <v>13.99</v>
      </c>
      <c r="M246" s="119">
        <v>21.78</v>
      </c>
    </row>
    <row r="247" spans="3:13">
      <c r="C247" s="89"/>
      <c r="D247" s="91">
        <v>88317</v>
      </c>
      <c r="E247" s="115" t="s">
        <v>98</v>
      </c>
      <c r="F247" s="116" t="s">
        <v>1003</v>
      </c>
      <c r="G247" s="115" t="s">
        <v>824</v>
      </c>
      <c r="H247" s="117">
        <v>1</v>
      </c>
      <c r="I247" s="115">
        <v>8.870000000000001</v>
      </c>
      <c r="J247" s="115" t="s">
        <v>884</v>
      </c>
      <c r="K247" s="118">
        <v>8.870000000000001</v>
      </c>
      <c r="L247" s="118">
        <v>19.14</v>
      </c>
      <c r="M247" s="119">
        <v>28.01</v>
      </c>
    </row>
    <row r="248" spans="3:13" ht="37.5">
      <c r="C248" s="89"/>
      <c r="D248" s="91" t="s">
        <v>1004</v>
      </c>
      <c r="E248" s="115" t="s">
        <v>1005</v>
      </c>
      <c r="F248" s="116" t="s">
        <v>1006</v>
      </c>
      <c r="G248" s="115" t="s">
        <v>43</v>
      </c>
      <c r="H248" s="117">
        <v>0.02</v>
      </c>
      <c r="I248" s="115">
        <v>17.48</v>
      </c>
      <c r="J248" s="115">
        <v>0</v>
      </c>
      <c r="K248" s="118">
        <v>0.34960000000000002</v>
      </c>
      <c r="L248" s="118">
        <v>0</v>
      </c>
      <c r="M248" s="119">
        <v>0.34960000000000002</v>
      </c>
    </row>
    <row r="249" spans="3:13">
      <c r="C249" s="89"/>
      <c r="D249" s="8"/>
      <c r="E249" s="92"/>
      <c r="F249" s="8"/>
      <c r="G249" s="8"/>
      <c r="H249" s="99"/>
      <c r="I249" s="120" t="s">
        <v>820</v>
      </c>
      <c r="J249" s="8"/>
      <c r="K249" s="119">
        <v>17.009600000000002</v>
      </c>
      <c r="L249" s="119">
        <v>33.130000000000003</v>
      </c>
      <c r="M249" s="119">
        <v>50.139600000000009</v>
      </c>
    </row>
    <row r="250" spans="3:13">
      <c r="C250" s="89"/>
      <c r="D250" s="8"/>
      <c r="E250" s="92"/>
      <c r="F250" s="88"/>
      <c r="G250" s="8"/>
      <c r="H250" s="99"/>
      <c r="I250" s="8"/>
      <c r="J250" s="8"/>
      <c r="K250" s="8"/>
      <c r="L250" s="8"/>
      <c r="M250" s="8"/>
    </row>
    <row r="251" spans="3:13" ht="25">
      <c r="C251" s="89"/>
      <c r="D251" s="8"/>
      <c r="E251" s="92"/>
      <c r="F251" s="8"/>
      <c r="G251" s="110" t="s">
        <v>43</v>
      </c>
      <c r="H251" s="109" t="s">
        <v>806</v>
      </c>
      <c r="I251" s="110" t="s">
        <v>807</v>
      </c>
      <c r="J251" s="110" t="s">
        <v>808</v>
      </c>
      <c r="K251" s="110" t="s">
        <v>809</v>
      </c>
      <c r="L251" s="110" t="s">
        <v>810</v>
      </c>
      <c r="M251" s="123" t="s">
        <v>830</v>
      </c>
    </row>
    <row r="252" spans="3:13" ht="39">
      <c r="C252" s="89" t="s">
        <v>1007</v>
      </c>
      <c r="D252" s="113" t="s">
        <v>610</v>
      </c>
      <c r="E252" s="90" t="s">
        <v>17</v>
      </c>
      <c r="F252" s="113" t="s">
        <v>611</v>
      </c>
      <c r="G252" s="90" t="s">
        <v>52</v>
      </c>
      <c r="H252" s="99"/>
      <c r="I252" s="8"/>
      <c r="J252" s="114"/>
      <c r="K252" s="114">
        <v>82.73</v>
      </c>
      <c r="L252" s="114">
        <v>43.83</v>
      </c>
      <c r="M252" s="114">
        <v>126.56</v>
      </c>
    </row>
    <row r="253" spans="3:13" ht="37.5">
      <c r="C253" s="89"/>
      <c r="D253" s="91">
        <v>3275</v>
      </c>
      <c r="E253" s="115" t="s">
        <v>98</v>
      </c>
      <c r="F253" s="116" t="s">
        <v>611</v>
      </c>
      <c r="G253" s="115" t="s">
        <v>1008</v>
      </c>
      <c r="H253" s="117">
        <v>1</v>
      </c>
      <c r="I253" s="115">
        <v>82.73</v>
      </c>
      <c r="J253" s="115">
        <v>43.83</v>
      </c>
      <c r="K253" s="118">
        <v>82.73</v>
      </c>
      <c r="L253" s="118">
        <v>43.83</v>
      </c>
      <c r="M253" s="119">
        <v>126.56</v>
      </c>
    </row>
    <row r="254" spans="3:13">
      <c r="C254" s="89"/>
      <c r="D254" s="8"/>
      <c r="E254" s="92"/>
      <c r="F254" s="8"/>
      <c r="G254" s="8"/>
      <c r="H254" s="99"/>
      <c r="I254" s="120" t="s">
        <v>820</v>
      </c>
      <c r="J254" s="8"/>
      <c r="K254" s="119">
        <v>82.73</v>
      </c>
      <c r="L254" s="119">
        <v>43.83</v>
      </c>
      <c r="M254" s="119">
        <v>126.56</v>
      </c>
    </row>
    <row r="255" spans="3:13">
      <c r="C255" s="89"/>
      <c r="D255" s="8"/>
      <c r="E255" s="92"/>
      <c r="F255" s="88"/>
      <c r="G255" s="8"/>
      <c r="H255" s="99"/>
      <c r="I255" s="8"/>
      <c r="J255" s="8"/>
      <c r="K255" s="8"/>
      <c r="L255" s="8"/>
      <c r="M255" s="8"/>
    </row>
    <row r="256" spans="3:13" ht="25">
      <c r="C256" s="89"/>
      <c r="D256" s="8"/>
      <c r="E256" s="92"/>
      <c r="F256" s="8"/>
      <c r="G256" s="110" t="s">
        <v>43</v>
      </c>
      <c r="H256" s="109" t="s">
        <v>806</v>
      </c>
      <c r="I256" s="110" t="s">
        <v>807</v>
      </c>
      <c r="J256" s="110" t="s">
        <v>808</v>
      </c>
      <c r="K256" s="110" t="s">
        <v>809</v>
      </c>
      <c r="L256" s="110" t="s">
        <v>810</v>
      </c>
      <c r="M256" s="123" t="s">
        <v>830</v>
      </c>
    </row>
    <row r="257" spans="3:13" ht="39">
      <c r="C257" s="89" t="s">
        <v>1009</v>
      </c>
      <c r="D257" s="113" t="s">
        <v>679</v>
      </c>
      <c r="E257" s="90" t="s">
        <v>17</v>
      </c>
      <c r="F257" s="113" t="s">
        <v>680</v>
      </c>
      <c r="G257" s="90" t="s">
        <v>43</v>
      </c>
      <c r="H257" s="99"/>
      <c r="I257" s="8"/>
      <c r="J257" s="114"/>
      <c r="K257" s="114">
        <v>285.82000000000005</v>
      </c>
      <c r="L257" s="114">
        <v>31.005000000000003</v>
      </c>
      <c r="M257" s="114">
        <v>316.82500000000005</v>
      </c>
    </row>
    <row r="258" spans="3:13" ht="37.5">
      <c r="C258" s="89"/>
      <c r="D258" s="91" t="s">
        <v>1010</v>
      </c>
      <c r="E258" s="115" t="s">
        <v>1011</v>
      </c>
      <c r="F258" s="116" t="s">
        <v>1012</v>
      </c>
      <c r="G258" s="115" t="s">
        <v>43</v>
      </c>
      <c r="H258" s="117">
        <v>1</v>
      </c>
      <c r="I258" s="115">
        <v>271.60000000000002</v>
      </c>
      <c r="J258" s="115">
        <v>0</v>
      </c>
      <c r="K258" s="118">
        <v>271.60000000000002</v>
      </c>
      <c r="L258" s="118">
        <v>0</v>
      </c>
      <c r="M258" s="119">
        <v>271.60000000000002</v>
      </c>
    </row>
    <row r="259" spans="3:13">
      <c r="C259" s="89"/>
      <c r="D259" s="91">
        <v>88247</v>
      </c>
      <c r="E259" s="115" t="s">
        <v>98</v>
      </c>
      <c r="F259" s="116" t="s">
        <v>892</v>
      </c>
      <c r="G259" s="115" t="s">
        <v>824</v>
      </c>
      <c r="H259" s="117">
        <v>0.9</v>
      </c>
      <c r="I259" s="115">
        <v>7.8999999999999986</v>
      </c>
      <c r="J259" s="115" t="s">
        <v>893</v>
      </c>
      <c r="K259" s="118">
        <v>7.1099999999999985</v>
      </c>
      <c r="L259" s="118">
        <v>13.275</v>
      </c>
      <c r="M259" s="119">
        <v>20.384999999999998</v>
      </c>
    </row>
    <row r="260" spans="3:13">
      <c r="C260" s="89"/>
      <c r="D260" s="91">
        <v>88264</v>
      </c>
      <c r="E260" s="115" t="s">
        <v>98</v>
      </c>
      <c r="F260" s="116" t="s">
        <v>826</v>
      </c>
      <c r="G260" s="115" t="s">
        <v>824</v>
      </c>
      <c r="H260" s="117">
        <v>0.9</v>
      </c>
      <c r="I260" s="115">
        <v>7.9000000000000021</v>
      </c>
      <c r="J260" s="115" t="s">
        <v>827</v>
      </c>
      <c r="K260" s="118">
        <v>7.1100000000000021</v>
      </c>
      <c r="L260" s="118">
        <v>17.73</v>
      </c>
      <c r="M260" s="119">
        <v>24.840000000000003</v>
      </c>
    </row>
    <row r="261" spans="3:13">
      <c r="C261" s="89"/>
      <c r="D261" s="8"/>
      <c r="E261" s="92"/>
      <c r="F261" s="8"/>
      <c r="G261" s="8"/>
      <c r="H261" s="99"/>
      <c r="I261" s="120" t="s">
        <v>820</v>
      </c>
      <c r="J261" s="8"/>
      <c r="K261" s="119">
        <v>285.82000000000005</v>
      </c>
      <c r="L261" s="119">
        <v>31.005000000000003</v>
      </c>
      <c r="M261" s="119">
        <v>316.82500000000005</v>
      </c>
    </row>
    <row r="262" spans="3:13">
      <c r="C262" s="89"/>
      <c r="D262" s="8"/>
      <c r="E262" s="92"/>
      <c r="F262" s="88"/>
      <c r="G262" s="8"/>
      <c r="H262" s="99"/>
      <c r="I262" s="8"/>
      <c r="J262" s="8"/>
      <c r="K262" s="8"/>
      <c r="L262" s="8"/>
      <c r="M262" s="8"/>
    </row>
    <row r="263" spans="3:13" ht="25">
      <c r="C263" s="89"/>
      <c r="D263" s="8"/>
      <c r="E263" s="92"/>
      <c r="F263" s="8"/>
      <c r="G263" s="110" t="s">
        <v>43</v>
      </c>
      <c r="H263" s="109" t="s">
        <v>806</v>
      </c>
      <c r="I263" s="110" t="s">
        <v>807</v>
      </c>
      <c r="J263" s="110" t="s">
        <v>808</v>
      </c>
      <c r="K263" s="110" t="s">
        <v>809</v>
      </c>
      <c r="L263" s="110" t="s">
        <v>810</v>
      </c>
      <c r="M263" s="123" t="s">
        <v>830</v>
      </c>
    </row>
    <row r="264" spans="3:13" ht="39">
      <c r="C264" s="89" t="s">
        <v>1013</v>
      </c>
      <c r="D264" s="113" t="s">
        <v>688</v>
      </c>
      <c r="E264" s="90" t="s">
        <v>17</v>
      </c>
      <c r="F264" s="113" t="s">
        <v>689</v>
      </c>
      <c r="G264" s="90" t="s">
        <v>690</v>
      </c>
      <c r="H264" s="99"/>
      <c r="I264" s="8"/>
      <c r="J264" s="114"/>
      <c r="K264" s="114">
        <v>57.12</v>
      </c>
      <c r="L264" s="114">
        <v>31.005000000000003</v>
      </c>
      <c r="M264" s="114">
        <v>88.125</v>
      </c>
    </row>
    <row r="265" spans="3:13" ht="37.5">
      <c r="C265" s="89"/>
      <c r="D265" s="91" t="s">
        <v>1014</v>
      </c>
      <c r="E265" s="115" t="s">
        <v>1011</v>
      </c>
      <c r="F265" s="116" t="s">
        <v>689</v>
      </c>
      <c r="G265" s="115" t="s">
        <v>43</v>
      </c>
      <c r="H265" s="117">
        <v>1</v>
      </c>
      <c r="I265" s="115">
        <v>42.9</v>
      </c>
      <c r="J265" s="115">
        <v>0</v>
      </c>
      <c r="K265" s="118">
        <v>42.9</v>
      </c>
      <c r="L265" s="118">
        <v>0</v>
      </c>
      <c r="M265" s="119">
        <v>42.9</v>
      </c>
    </row>
    <row r="266" spans="3:13">
      <c r="C266" s="89"/>
      <c r="D266" s="91">
        <v>88247</v>
      </c>
      <c r="E266" s="115" t="s">
        <v>98</v>
      </c>
      <c r="F266" s="116" t="s">
        <v>892</v>
      </c>
      <c r="G266" s="115" t="s">
        <v>824</v>
      </c>
      <c r="H266" s="117">
        <v>0.9</v>
      </c>
      <c r="I266" s="115">
        <v>7.8999999999999986</v>
      </c>
      <c r="J266" s="115" t="s">
        <v>893</v>
      </c>
      <c r="K266" s="118">
        <v>7.1099999999999985</v>
      </c>
      <c r="L266" s="118">
        <v>13.275</v>
      </c>
      <c r="M266" s="119">
        <v>20.384999999999998</v>
      </c>
    </row>
    <row r="267" spans="3:13">
      <c r="C267" s="89"/>
      <c r="D267" s="91">
        <v>88264</v>
      </c>
      <c r="E267" s="115" t="s">
        <v>98</v>
      </c>
      <c r="F267" s="116" t="s">
        <v>826</v>
      </c>
      <c r="G267" s="115" t="s">
        <v>824</v>
      </c>
      <c r="H267" s="117">
        <v>0.9</v>
      </c>
      <c r="I267" s="115">
        <v>7.9000000000000021</v>
      </c>
      <c r="J267" s="115" t="s">
        <v>827</v>
      </c>
      <c r="K267" s="118">
        <v>7.1100000000000021</v>
      </c>
      <c r="L267" s="118">
        <v>17.73</v>
      </c>
      <c r="M267" s="119">
        <v>24.840000000000003</v>
      </c>
    </row>
    <row r="268" spans="3:13">
      <c r="C268" s="89"/>
      <c r="D268" s="8"/>
      <c r="E268" s="92"/>
      <c r="F268" s="8"/>
      <c r="G268" s="8"/>
      <c r="H268" s="99"/>
      <c r="I268" s="120" t="s">
        <v>820</v>
      </c>
      <c r="J268" s="8"/>
      <c r="K268" s="119">
        <v>57.12</v>
      </c>
      <c r="L268" s="119">
        <v>31.005000000000003</v>
      </c>
      <c r="M268" s="119">
        <v>88.125</v>
      </c>
    </row>
    <row r="269" spans="3:13">
      <c r="C269" s="89"/>
      <c r="D269" s="8"/>
      <c r="E269" s="92"/>
      <c r="F269" s="88"/>
      <c r="G269" s="8"/>
      <c r="H269" s="99"/>
      <c r="I269" s="8"/>
      <c r="J269" s="8"/>
      <c r="K269" s="8"/>
      <c r="L269" s="8"/>
      <c r="M269" s="8"/>
    </row>
    <row r="270" spans="3:13" ht="25">
      <c r="C270" s="89"/>
      <c r="D270" s="8"/>
      <c r="E270" s="92"/>
      <c r="F270" s="8"/>
      <c r="G270" s="110" t="s">
        <v>43</v>
      </c>
      <c r="H270" s="109" t="s">
        <v>806</v>
      </c>
      <c r="I270" s="110" t="s">
        <v>807</v>
      </c>
      <c r="J270" s="110" t="s">
        <v>808</v>
      </c>
      <c r="K270" s="110" t="s">
        <v>809</v>
      </c>
      <c r="L270" s="110" t="s">
        <v>810</v>
      </c>
      <c r="M270" s="123" t="s">
        <v>830</v>
      </c>
    </row>
    <row r="271" spans="3:13" ht="39">
      <c r="C271" s="89" t="s">
        <v>1015</v>
      </c>
      <c r="D271" s="113" t="s">
        <v>682</v>
      </c>
      <c r="E271" s="90" t="s">
        <v>17</v>
      </c>
      <c r="F271" s="113" t="s">
        <v>683</v>
      </c>
      <c r="G271" s="90" t="s">
        <v>43</v>
      </c>
      <c r="H271" s="99"/>
      <c r="I271" s="8"/>
      <c r="J271" s="114"/>
      <c r="K271" s="114">
        <v>204.12</v>
      </c>
      <c r="L271" s="114">
        <v>31.005000000000003</v>
      </c>
      <c r="M271" s="114">
        <v>235.125</v>
      </c>
    </row>
    <row r="272" spans="3:13" ht="37.5">
      <c r="C272" s="89"/>
      <c r="D272" s="91" t="s">
        <v>1016</v>
      </c>
      <c r="E272" s="115" t="s">
        <v>1011</v>
      </c>
      <c r="F272" s="116" t="s">
        <v>683</v>
      </c>
      <c r="G272" s="115" t="s">
        <v>43</v>
      </c>
      <c r="H272" s="117">
        <v>1</v>
      </c>
      <c r="I272" s="115">
        <v>189.9</v>
      </c>
      <c r="J272" s="115">
        <v>0</v>
      </c>
      <c r="K272" s="118">
        <v>189.9</v>
      </c>
      <c r="L272" s="118">
        <v>0</v>
      </c>
      <c r="M272" s="119">
        <v>189.9</v>
      </c>
    </row>
    <row r="273" spans="3:13">
      <c r="C273" s="89"/>
      <c r="D273" s="91">
        <v>88247</v>
      </c>
      <c r="E273" s="115" t="s">
        <v>98</v>
      </c>
      <c r="F273" s="116" t="s">
        <v>892</v>
      </c>
      <c r="G273" s="115" t="s">
        <v>824</v>
      </c>
      <c r="H273" s="117">
        <v>0.9</v>
      </c>
      <c r="I273" s="115">
        <v>7.8999999999999986</v>
      </c>
      <c r="J273" s="115" t="s">
        <v>893</v>
      </c>
      <c r="K273" s="118">
        <v>7.1099999999999985</v>
      </c>
      <c r="L273" s="118">
        <v>13.275</v>
      </c>
      <c r="M273" s="119">
        <v>20.384999999999998</v>
      </c>
    </row>
    <row r="274" spans="3:13">
      <c r="C274" s="89"/>
      <c r="D274" s="91">
        <v>88264</v>
      </c>
      <c r="E274" s="115" t="s">
        <v>98</v>
      </c>
      <c r="F274" s="116" t="s">
        <v>826</v>
      </c>
      <c r="G274" s="115" t="s">
        <v>824</v>
      </c>
      <c r="H274" s="117">
        <v>0.9</v>
      </c>
      <c r="I274" s="115">
        <v>7.9000000000000021</v>
      </c>
      <c r="J274" s="115" t="s">
        <v>827</v>
      </c>
      <c r="K274" s="118">
        <v>7.1100000000000021</v>
      </c>
      <c r="L274" s="118">
        <v>17.73</v>
      </c>
      <c r="M274" s="119">
        <v>24.840000000000003</v>
      </c>
    </row>
    <row r="275" spans="3:13">
      <c r="C275" s="89"/>
      <c r="D275" s="8"/>
      <c r="E275" s="92"/>
      <c r="F275" s="8"/>
      <c r="G275" s="8"/>
      <c r="H275" s="99"/>
      <c r="I275" s="120" t="s">
        <v>820</v>
      </c>
      <c r="J275" s="8"/>
      <c r="K275" s="119">
        <v>204.12</v>
      </c>
      <c r="L275" s="119">
        <v>31.005000000000003</v>
      </c>
      <c r="M275" s="119">
        <v>235.125</v>
      </c>
    </row>
    <row r="276" spans="3:13">
      <c r="C276" s="89"/>
      <c r="D276" s="8"/>
      <c r="E276" s="92"/>
      <c r="F276" s="88"/>
      <c r="G276" s="8"/>
      <c r="H276" s="99"/>
      <c r="I276" s="8"/>
      <c r="J276" s="8"/>
      <c r="K276" s="8"/>
      <c r="L276" s="8"/>
      <c r="M276" s="8"/>
    </row>
    <row r="277" spans="3:13" ht="25">
      <c r="C277" s="89"/>
      <c r="D277" s="8"/>
      <c r="E277" s="92"/>
      <c r="F277" s="8"/>
      <c r="G277" s="110" t="s">
        <v>43</v>
      </c>
      <c r="H277" s="109" t="s">
        <v>806</v>
      </c>
      <c r="I277" s="110" t="s">
        <v>807</v>
      </c>
      <c r="J277" s="110" t="s">
        <v>808</v>
      </c>
      <c r="K277" s="110" t="s">
        <v>809</v>
      </c>
      <c r="L277" s="110" t="s">
        <v>810</v>
      </c>
      <c r="M277" s="123" t="s">
        <v>830</v>
      </c>
    </row>
    <row r="278" spans="3:13" ht="39">
      <c r="C278" s="89" t="s">
        <v>1017</v>
      </c>
      <c r="D278" s="113" t="s">
        <v>685</v>
      </c>
      <c r="E278" s="90" t="s">
        <v>17</v>
      </c>
      <c r="F278" s="113" t="s">
        <v>686</v>
      </c>
      <c r="G278" s="90" t="s">
        <v>43</v>
      </c>
      <c r="H278" s="99"/>
      <c r="I278" s="8"/>
      <c r="J278" s="114"/>
      <c r="K278" s="114">
        <v>285.82000000000005</v>
      </c>
      <c r="L278" s="114">
        <v>31.005000000000003</v>
      </c>
      <c r="M278" s="114">
        <v>316.82500000000005</v>
      </c>
    </row>
    <row r="279" spans="3:13" ht="25">
      <c r="C279" s="89"/>
      <c r="D279" s="91" t="s">
        <v>1018</v>
      </c>
      <c r="E279" s="115" t="s">
        <v>1011</v>
      </c>
      <c r="F279" s="116" t="s">
        <v>1019</v>
      </c>
      <c r="G279" s="115" t="s">
        <v>43</v>
      </c>
      <c r="H279" s="117">
        <v>1</v>
      </c>
      <c r="I279" s="115">
        <v>271.60000000000002</v>
      </c>
      <c r="J279" s="115">
        <v>0</v>
      </c>
      <c r="K279" s="118">
        <v>271.60000000000002</v>
      </c>
      <c r="L279" s="118">
        <v>0</v>
      </c>
      <c r="M279" s="119">
        <v>271.60000000000002</v>
      </c>
    </row>
    <row r="280" spans="3:13">
      <c r="C280" s="89"/>
      <c r="D280" s="91">
        <v>88247</v>
      </c>
      <c r="E280" s="115" t="s">
        <v>98</v>
      </c>
      <c r="F280" s="116" t="s">
        <v>892</v>
      </c>
      <c r="G280" s="115" t="s">
        <v>824</v>
      </c>
      <c r="H280" s="117">
        <v>0.9</v>
      </c>
      <c r="I280" s="115">
        <v>7.8999999999999986</v>
      </c>
      <c r="J280" s="115" t="s">
        <v>893</v>
      </c>
      <c r="K280" s="118">
        <v>7.1099999999999985</v>
      </c>
      <c r="L280" s="118">
        <v>13.275</v>
      </c>
      <c r="M280" s="119">
        <v>20.384999999999998</v>
      </c>
    </row>
    <row r="281" spans="3:13">
      <c r="C281" s="89"/>
      <c r="D281" s="91">
        <v>88264</v>
      </c>
      <c r="E281" s="115" t="s">
        <v>98</v>
      </c>
      <c r="F281" s="116" t="s">
        <v>826</v>
      </c>
      <c r="G281" s="115" t="s">
        <v>824</v>
      </c>
      <c r="H281" s="117">
        <v>0.9</v>
      </c>
      <c r="I281" s="115">
        <v>7.9000000000000021</v>
      </c>
      <c r="J281" s="115" t="s">
        <v>827</v>
      </c>
      <c r="K281" s="118">
        <v>7.1100000000000021</v>
      </c>
      <c r="L281" s="118">
        <v>17.73</v>
      </c>
      <c r="M281" s="119">
        <v>24.840000000000003</v>
      </c>
    </row>
    <row r="282" spans="3:13">
      <c r="C282" s="89"/>
      <c r="D282" s="8"/>
      <c r="E282" s="92"/>
      <c r="F282" s="8"/>
      <c r="G282" s="8"/>
      <c r="H282" s="99"/>
      <c r="I282" s="120" t="s">
        <v>820</v>
      </c>
      <c r="J282" s="8"/>
      <c r="K282" s="119">
        <v>285.82000000000005</v>
      </c>
      <c r="L282" s="119">
        <v>31.005000000000003</v>
      </c>
      <c r="M282" s="119">
        <v>316.82500000000005</v>
      </c>
    </row>
    <row r="283" spans="3:13">
      <c r="C283" s="89"/>
      <c r="D283" s="8"/>
      <c r="E283" s="92"/>
      <c r="F283" s="88"/>
      <c r="G283" s="8"/>
      <c r="H283" s="99"/>
      <c r="I283" s="8"/>
      <c r="J283" s="8"/>
      <c r="K283" s="8"/>
      <c r="L283" s="8"/>
      <c r="M283" s="8"/>
    </row>
    <row r="284" spans="3:13" ht="25">
      <c r="C284" s="89"/>
      <c r="D284" s="8"/>
      <c r="E284" s="92"/>
      <c r="F284" s="8"/>
      <c r="G284" s="110" t="s">
        <v>43</v>
      </c>
      <c r="H284" s="109" t="s">
        <v>806</v>
      </c>
      <c r="I284" s="110" t="s">
        <v>807</v>
      </c>
      <c r="J284" s="110" t="s">
        <v>808</v>
      </c>
      <c r="K284" s="110" t="s">
        <v>809</v>
      </c>
      <c r="L284" s="110" t="s">
        <v>810</v>
      </c>
      <c r="M284" s="123" t="s">
        <v>830</v>
      </c>
    </row>
    <row r="285" spans="3:13" ht="52">
      <c r="C285" s="89" t="s">
        <v>1020</v>
      </c>
      <c r="D285" s="113" t="s">
        <v>743</v>
      </c>
      <c r="E285" s="90" t="s">
        <v>17</v>
      </c>
      <c r="F285" s="113" t="s">
        <v>1021</v>
      </c>
      <c r="G285" s="90" t="s">
        <v>43</v>
      </c>
      <c r="H285" s="99"/>
      <c r="I285" s="8"/>
      <c r="J285" s="114"/>
      <c r="K285" s="114">
        <v>261.14000000000004</v>
      </c>
      <c r="L285" s="114">
        <v>310.04999999999995</v>
      </c>
      <c r="M285" s="114">
        <v>571.19000000000005</v>
      </c>
    </row>
    <row r="286" spans="3:13">
      <c r="C286" s="127"/>
      <c r="D286" s="91">
        <v>88247</v>
      </c>
      <c r="E286" s="115" t="s">
        <v>98</v>
      </c>
      <c r="F286" s="116" t="s">
        <v>892</v>
      </c>
      <c r="G286" s="115" t="s">
        <v>824</v>
      </c>
      <c r="H286" s="117">
        <v>9</v>
      </c>
      <c r="I286" s="115">
        <v>7.8999999999999986</v>
      </c>
      <c r="J286" s="115" t="s">
        <v>893</v>
      </c>
      <c r="K286" s="118">
        <v>71.099999999999994</v>
      </c>
      <c r="L286" s="118">
        <v>132.75</v>
      </c>
      <c r="M286" s="119">
        <v>203.85</v>
      </c>
    </row>
    <row r="287" spans="3:13">
      <c r="C287" s="89"/>
      <c r="D287" s="91">
        <v>88264</v>
      </c>
      <c r="E287" s="115" t="s">
        <v>98</v>
      </c>
      <c r="F287" s="116" t="s">
        <v>826</v>
      </c>
      <c r="G287" s="115" t="s">
        <v>824</v>
      </c>
      <c r="H287" s="117">
        <v>9</v>
      </c>
      <c r="I287" s="115">
        <v>7.9000000000000021</v>
      </c>
      <c r="J287" s="115" t="s">
        <v>827</v>
      </c>
      <c r="K287" s="118">
        <v>71.100000000000023</v>
      </c>
      <c r="L287" s="118">
        <v>177.29999999999998</v>
      </c>
      <c r="M287" s="119">
        <v>248.4</v>
      </c>
    </row>
    <row r="288" spans="3:13">
      <c r="C288" s="89"/>
      <c r="D288" s="91">
        <v>34616</v>
      </c>
      <c r="E288" s="115" t="s">
        <v>98</v>
      </c>
      <c r="F288" s="116" t="s">
        <v>1022</v>
      </c>
      <c r="G288" s="115" t="s">
        <v>869</v>
      </c>
      <c r="H288" s="117">
        <v>1</v>
      </c>
      <c r="I288" s="115" t="s">
        <v>1023</v>
      </c>
      <c r="J288" s="115" t="s">
        <v>871</v>
      </c>
      <c r="K288" s="118">
        <v>50.9</v>
      </c>
      <c r="L288" s="118">
        <v>0</v>
      </c>
      <c r="M288" s="119">
        <v>50.9</v>
      </c>
    </row>
    <row r="289" spans="3:13" ht="37.5">
      <c r="C289" s="89"/>
      <c r="D289" s="91">
        <v>1021</v>
      </c>
      <c r="E289" s="115" t="s">
        <v>98</v>
      </c>
      <c r="F289" s="116" t="s">
        <v>1024</v>
      </c>
      <c r="G289" s="115" t="s">
        <v>640</v>
      </c>
      <c r="H289" s="117">
        <v>12</v>
      </c>
      <c r="I289" s="115" t="s">
        <v>534</v>
      </c>
      <c r="J289" s="115" t="s">
        <v>871</v>
      </c>
      <c r="K289" s="118">
        <v>51.239999999999995</v>
      </c>
      <c r="L289" s="118">
        <v>0</v>
      </c>
      <c r="M289" s="119">
        <v>51.239999999999995</v>
      </c>
    </row>
    <row r="290" spans="3:13">
      <c r="C290" s="89"/>
      <c r="D290" s="91">
        <v>2674</v>
      </c>
      <c r="E290" s="115" t="s">
        <v>98</v>
      </c>
      <c r="F290" s="116" t="s">
        <v>1025</v>
      </c>
      <c r="G290" s="115" t="s">
        <v>640</v>
      </c>
      <c r="H290" s="117">
        <v>3</v>
      </c>
      <c r="I290" s="115" t="s">
        <v>1026</v>
      </c>
      <c r="J290" s="115" t="s">
        <v>871</v>
      </c>
      <c r="K290" s="118">
        <v>16.799999999999997</v>
      </c>
      <c r="L290" s="118">
        <v>0</v>
      </c>
      <c r="M290" s="119">
        <v>16.799999999999997</v>
      </c>
    </row>
    <row r="291" spans="3:13">
      <c r="C291" s="89"/>
      <c r="D291" s="8"/>
      <c r="E291" s="92"/>
      <c r="F291" s="8"/>
      <c r="G291" s="8"/>
      <c r="H291" s="99"/>
      <c r="I291" s="120" t="s">
        <v>820</v>
      </c>
      <c r="J291" s="8"/>
      <c r="K291" s="119">
        <v>261.14000000000004</v>
      </c>
      <c r="L291" s="119">
        <v>310.04999999999995</v>
      </c>
      <c r="M291" s="119">
        <v>571.18999999999994</v>
      </c>
    </row>
    <row r="292" spans="3:13">
      <c r="C292" s="89"/>
      <c r="D292" s="8"/>
      <c r="E292" s="92"/>
      <c r="F292" s="88"/>
      <c r="G292" s="8"/>
      <c r="H292" s="99"/>
      <c r="I292" s="8"/>
      <c r="J292" s="8"/>
      <c r="K292" s="8"/>
      <c r="L292" s="8"/>
      <c r="M292" s="8"/>
    </row>
    <row r="293" spans="3:13" ht="25">
      <c r="C293" s="89"/>
      <c r="D293" s="8"/>
      <c r="E293" s="92"/>
      <c r="F293" s="8"/>
      <c r="G293" s="110" t="s">
        <v>43</v>
      </c>
      <c r="H293" s="109" t="s">
        <v>806</v>
      </c>
      <c r="I293" s="110" t="s">
        <v>807</v>
      </c>
      <c r="J293" s="110" t="s">
        <v>808</v>
      </c>
      <c r="K293" s="110" t="s">
        <v>809</v>
      </c>
      <c r="L293" s="110" t="s">
        <v>810</v>
      </c>
      <c r="M293" s="123" t="s">
        <v>830</v>
      </c>
    </row>
    <row r="294" spans="3:13" ht="26">
      <c r="C294" s="89" t="s">
        <v>1027</v>
      </c>
      <c r="D294" s="113" t="s">
        <v>737</v>
      </c>
      <c r="E294" s="90" t="s">
        <v>17</v>
      </c>
      <c r="F294" s="113" t="s">
        <v>738</v>
      </c>
      <c r="G294" s="90" t="s">
        <v>43</v>
      </c>
      <c r="H294" s="99"/>
      <c r="I294" s="8"/>
      <c r="J294" s="114"/>
      <c r="K294" s="114">
        <v>54.132000000000005</v>
      </c>
      <c r="L294" s="114">
        <v>72.88600000000001</v>
      </c>
      <c r="M294" s="114">
        <v>127.01800000000001</v>
      </c>
    </row>
    <row r="295" spans="3:13">
      <c r="C295" s="89"/>
      <c r="D295" s="91">
        <v>88316</v>
      </c>
      <c r="E295" s="115" t="s">
        <v>98</v>
      </c>
      <c r="F295" s="116" t="s">
        <v>878</v>
      </c>
      <c r="G295" s="115" t="s">
        <v>824</v>
      </c>
      <c r="H295" s="117">
        <v>2.2000000000000002</v>
      </c>
      <c r="I295" s="115">
        <v>7.7900000000000009</v>
      </c>
      <c r="J295" s="115" t="s">
        <v>879</v>
      </c>
      <c r="K295" s="118">
        <v>17.138000000000002</v>
      </c>
      <c r="L295" s="118">
        <v>30.778000000000002</v>
      </c>
      <c r="M295" s="119">
        <v>47.916000000000004</v>
      </c>
    </row>
    <row r="296" spans="3:13">
      <c r="C296" s="89"/>
      <c r="D296" s="91">
        <v>88317</v>
      </c>
      <c r="E296" s="115" t="s">
        <v>98</v>
      </c>
      <c r="F296" s="116" t="s">
        <v>1003</v>
      </c>
      <c r="G296" s="115" t="s">
        <v>824</v>
      </c>
      <c r="H296" s="117">
        <v>2.2000000000000002</v>
      </c>
      <c r="I296" s="115">
        <v>8.870000000000001</v>
      </c>
      <c r="J296" s="115" t="s">
        <v>884</v>
      </c>
      <c r="K296" s="118">
        <v>19.514000000000003</v>
      </c>
      <c r="L296" s="118">
        <v>42.108000000000004</v>
      </c>
      <c r="M296" s="119">
        <v>61.622000000000007</v>
      </c>
    </row>
    <row r="297" spans="3:13" ht="37.5">
      <c r="C297" s="89"/>
      <c r="D297" s="91" t="s">
        <v>1004</v>
      </c>
      <c r="E297" s="115" t="s">
        <v>1005</v>
      </c>
      <c r="F297" s="116" t="s">
        <v>1006</v>
      </c>
      <c r="G297" s="115" t="s">
        <v>43</v>
      </c>
      <c r="H297" s="117">
        <v>1</v>
      </c>
      <c r="I297" s="115">
        <v>17.48</v>
      </c>
      <c r="J297" s="115">
        <v>0</v>
      </c>
      <c r="K297" s="118">
        <v>17.48</v>
      </c>
      <c r="L297" s="118">
        <v>0</v>
      </c>
      <c r="M297" s="119">
        <v>17.48</v>
      </c>
    </row>
    <row r="298" spans="3:13">
      <c r="C298" s="89"/>
      <c r="D298" s="8"/>
      <c r="E298" s="92"/>
      <c r="F298" s="8"/>
      <c r="G298" s="8"/>
      <c r="H298" s="99"/>
      <c r="I298" s="120" t="s">
        <v>820</v>
      </c>
      <c r="J298" s="8"/>
      <c r="K298" s="119">
        <v>54.132000000000005</v>
      </c>
      <c r="L298" s="119">
        <v>72.88600000000001</v>
      </c>
      <c r="M298" s="119">
        <v>127.01800000000001</v>
      </c>
    </row>
    <row r="299" spans="3:13">
      <c r="C299" s="89"/>
      <c r="D299" s="8"/>
      <c r="E299" s="92"/>
      <c r="F299" s="88"/>
      <c r="G299" s="8"/>
      <c r="H299" s="99"/>
      <c r="I299" s="8"/>
      <c r="J299" s="8"/>
      <c r="K299" s="8"/>
      <c r="L299" s="8"/>
      <c r="M299" s="8"/>
    </row>
    <row r="300" spans="3:13" ht="25">
      <c r="C300" s="89"/>
      <c r="D300" s="8"/>
      <c r="E300" s="92"/>
      <c r="F300" s="8"/>
      <c r="G300" s="110" t="s">
        <v>43</v>
      </c>
      <c r="H300" s="109" t="s">
        <v>806</v>
      </c>
      <c r="I300" s="110" t="s">
        <v>807</v>
      </c>
      <c r="J300" s="110" t="s">
        <v>808</v>
      </c>
      <c r="K300" s="110" t="s">
        <v>809</v>
      </c>
      <c r="L300" s="110" t="s">
        <v>810</v>
      </c>
      <c r="M300" s="123" t="s">
        <v>830</v>
      </c>
    </row>
    <row r="301" spans="3:13" ht="39">
      <c r="C301" s="89" t="s">
        <v>1028</v>
      </c>
      <c r="D301" s="113" t="s">
        <v>740</v>
      </c>
      <c r="E301" s="90" t="s">
        <v>17</v>
      </c>
      <c r="F301" s="113" t="s">
        <v>741</v>
      </c>
      <c r="G301" s="90" t="s">
        <v>43</v>
      </c>
      <c r="H301" s="99"/>
      <c r="I301" s="8"/>
      <c r="J301" s="114"/>
      <c r="K301" s="114">
        <v>4129.1499999999996</v>
      </c>
      <c r="L301" s="114">
        <v>1578.3</v>
      </c>
      <c r="M301" s="114">
        <v>5707.45</v>
      </c>
    </row>
    <row r="302" spans="3:13" ht="25">
      <c r="C302" s="89"/>
      <c r="D302" s="91">
        <v>89635</v>
      </c>
      <c r="E302" s="115" t="s">
        <v>98</v>
      </c>
      <c r="F302" s="116" t="s">
        <v>1029</v>
      </c>
      <c r="G302" s="115" t="s">
        <v>167</v>
      </c>
      <c r="H302" s="117">
        <v>90</v>
      </c>
      <c r="I302" s="115">
        <v>35.44</v>
      </c>
      <c r="J302" s="115" t="s">
        <v>1030</v>
      </c>
      <c r="K302" s="118">
        <v>3189.6</v>
      </c>
      <c r="L302" s="118">
        <v>1246.5</v>
      </c>
      <c r="M302" s="119">
        <v>4436.1000000000004</v>
      </c>
    </row>
    <row r="303" spans="3:13" ht="25">
      <c r="C303" s="89"/>
      <c r="D303" s="91">
        <v>89646</v>
      </c>
      <c r="E303" s="115" t="s">
        <v>98</v>
      </c>
      <c r="F303" s="116" t="s">
        <v>1031</v>
      </c>
      <c r="G303" s="115" t="s">
        <v>171</v>
      </c>
      <c r="H303" s="117">
        <v>20</v>
      </c>
      <c r="I303" s="115">
        <v>13.959999999999997</v>
      </c>
      <c r="J303" s="115" t="s">
        <v>1032</v>
      </c>
      <c r="K303" s="118">
        <v>279.19999999999993</v>
      </c>
      <c r="L303" s="118">
        <v>110.60000000000001</v>
      </c>
      <c r="M303" s="119">
        <v>389.79999999999995</v>
      </c>
    </row>
    <row r="304" spans="3:13" ht="25">
      <c r="C304" s="89"/>
      <c r="D304" s="91">
        <v>89647</v>
      </c>
      <c r="E304" s="115" t="s">
        <v>98</v>
      </c>
      <c r="F304" s="116" t="s">
        <v>1033</v>
      </c>
      <c r="G304" s="115" t="s">
        <v>171</v>
      </c>
      <c r="H304" s="117">
        <v>40</v>
      </c>
      <c r="I304" s="115">
        <v>13.39</v>
      </c>
      <c r="J304" s="115" t="s">
        <v>1032</v>
      </c>
      <c r="K304" s="118">
        <v>535.6</v>
      </c>
      <c r="L304" s="118">
        <v>221.20000000000002</v>
      </c>
      <c r="M304" s="119">
        <v>756.80000000000007</v>
      </c>
    </row>
    <row r="305" spans="3:13">
      <c r="C305" s="89"/>
      <c r="D305" s="91">
        <v>21114</v>
      </c>
      <c r="E305" s="115" t="s">
        <v>98</v>
      </c>
      <c r="F305" s="116" t="s">
        <v>1034</v>
      </c>
      <c r="G305" s="115" t="s">
        <v>869</v>
      </c>
      <c r="H305" s="117">
        <v>3</v>
      </c>
      <c r="I305" s="115" t="s">
        <v>1035</v>
      </c>
      <c r="J305" s="115" t="s">
        <v>871</v>
      </c>
      <c r="K305" s="118">
        <v>102.14999999999999</v>
      </c>
      <c r="L305" s="118">
        <v>0</v>
      </c>
      <c r="M305" s="119">
        <v>102.14999999999999</v>
      </c>
    </row>
    <row r="306" spans="3:13">
      <c r="C306" s="89"/>
      <c r="D306" s="91">
        <v>38383</v>
      </c>
      <c r="E306" s="115" t="s">
        <v>98</v>
      </c>
      <c r="F306" s="116" t="s">
        <v>1036</v>
      </c>
      <c r="G306" s="115" t="s">
        <v>869</v>
      </c>
      <c r="H306" s="117">
        <v>10</v>
      </c>
      <c r="I306" s="115" t="s">
        <v>1037</v>
      </c>
      <c r="J306" s="115" t="s">
        <v>871</v>
      </c>
      <c r="K306" s="118">
        <v>22.599999999999998</v>
      </c>
      <c r="L306" s="118">
        <v>0</v>
      </c>
      <c r="M306" s="119">
        <v>22.599999999999998</v>
      </c>
    </row>
    <row r="307" spans="3:13">
      <c r="C307" s="89"/>
      <c r="D307" s="8"/>
      <c r="E307" s="92"/>
      <c r="F307" s="8"/>
      <c r="G307" s="8"/>
      <c r="H307" s="99"/>
      <c r="I307" s="120" t="s">
        <v>820</v>
      </c>
      <c r="J307" s="8"/>
      <c r="K307" s="119">
        <v>4129.1499999999996</v>
      </c>
      <c r="L307" s="119">
        <v>1578.3</v>
      </c>
      <c r="M307" s="119">
        <v>5707.4500000000007</v>
      </c>
    </row>
    <row r="308" spans="3:13">
      <c r="C308" s="89"/>
      <c r="D308" s="8"/>
      <c r="E308" s="92"/>
      <c r="F308" s="88"/>
      <c r="G308" s="8"/>
      <c r="H308" s="99"/>
      <c r="I308" s="8"/>
      <c r="J308" s="8"/>
      <c r="K308" s="8"/>
      <c r="L308" s="8"/>
      <c r="M308" s="8"/>
    </row>
    <row r="309" spans="3:13" ht="25">
      <c r="C309" s="89"/>
      <c r="D309" s="8"/>
      <c r="E309" s="92"/>
      <c r="F309" s="8"/>
      <c r="G309" s="110" t="s">
        <v>43</v>
      </c>
      <c r="H309" s="109" t="s">
        <v>806</v>
      </c>
      <c r="I309" s="110" t="s">
        <v>807</v>
      </c>
      <c r="J309" s="110" t="s">
        <v>808</v>
      </c>
      <c r="K309" s="110" t="s">
        <v>809</v>
      </c>
      <c r="L309" s="110" t="s">
        <v>810</v>
      </c>
      <c r="M309" s="123" t="s">
        <v>830</v>
      </c>
    </row>
    <row r="310" spans="3:13" ht="39">
      <c r="C310" s="89" t="s">
        <v>1038</v>
      </c>
      <c r="D310" s="113" t="s">
        <v>748</v>
      </c>
      <c r="E310" s="90" t="s">
        <v>17</v>
      </c>
      <c r="F310" s="113" t="s">
        <v>749</v>
      </c>
      <c r="G310" s="90" t="s">
        <v>167</v>
      </c>
      <c r="H310" s="99"/>
      <c r="I310" s="8"/>
      <c r="J310" s="114"/>
      <c r="K310" s="114">
        <v>671.63200000000006</v>
      </c>
      <c r="L310" s="114">
        <v>201.27200000000002</v>
      </c>
      <c r="M310" s="114">
        <v>872.90400000000011</v>
      </c>
    </row>
    <row r="311" spans="3:13">
      <c r="C311" s="89"/>
      <c r="D311" s="91" t="s">
        <v>1039</v>
      </c>
      <c r="E311" s="115" t="s">
        <v>32</v>
      </c>
      <c r="F311" s="116" t="s">
        <v>1040</v>
      </c>
      <c r="G311" s="115" t="s">
        <v>43</v>
      </c>
      <c r="H311" s="117">
        <v>0.4</v>
      </c>
      <c r="I311" s="115">
        <v>1679.08</v>
      </c>
      <c r="J311" s="115">
        <v>503.18</v>
      </c>
      <c r="K311" s="118">
        <v>671.63200000000006</v>
      </c>
      <c r="L311" s="118">
        <v>201.27200000000002</v>
      </c>
      <c r="M311" s="119">
        <v>872.90400000000011</v>
      </c>
    </row>
    <row r="312" spans="3:13">
      <c r="C312" s="89"/>
      <c r="D312" s="8"/>
      <c r="E312" s="92"/>
      <c r="F312" s="8"/>
      <c r="G312" s="8"/>
      <c r="H312" s="99"/>
      <c r="I312" s="120" t="s">
        <v>820</v>
      </c>
      <c r="J312" s="8"/>
      <c r="K312" s="119">
        <v>671.63200000000006</v>
      </c>
      <c r="L312" s="119">
        <v>201.27200000000002</v>
      </c>
      <c r="M312" s="119">
        <v>872.90400000000011</v>
      </c>
    </row>
    <row r="313" spans="3:13">
      <c r="C313" s="89"/>
      <c r="D313" s="8"/>
      <c r="E313" s="92"/>
      <c r="F313" s="88"/>
      <c r="G313" s="8"/>
      <c r="H313" s="99"/>
      <c r="I313" s="8"/>
      <c r="J313" s="8"/>
      <c r="K313" s="8"/>
      <c r="L313" s="8"/>
      <c r="M313" s="8"/>
    </row>
    <row r="314" spans="3:13" ht="25">
      <c r="C314" s="89"/>
      <c r="D314" s="8"/>
      <c r="E314" s="92"/>
      <c r="F314" s="8"/>
      <c r="G314" s="110" t="s">
        <v>43</v>
      </c>
      <c r="H314" s="109" t="s">
        <v>806</v>
      </c>
      <c r="I314" s="110" t="s">
        <v>807</v>
      </c>
      <c r="J314" s="110" t="s">
        <v>808</v>
      </c>
      <c r="K314" s="110" t="s">
        <v>809</v>
      </c>
      <c r="L314" s="110" t="s">
        <v>810</v>
      </c>
      <c r="M314" s="123" t="s">
        <v>830</v>
      </c>
    </row>
    <row r="315" spans="3:13" ht="117">
      <c r="C315" s="89" t="s">
        <v>1041</v>
      </c>
      <c r="D315" s="113" t="s">
        <v>751</v>
      </c>
      <c r="E315" s="90" t="s">
        <v>17</v>
      </c>
      <c r="F315" s="113" t="s">
        <v>752</v>
      </c>
      <c r="G315" s="90" t="s">
        <v>43</v>
      </c>
      <c r="H315" s="99"/>
      <c r="I315" s="8"/>
      <c r="J315" s="114"/>
      <c r="K315" s="114">
        <v>108556.66419194003</v>
      </c>
      <c r="L315" s="114">
        <v>22099.784930620001</v>
      </c>
      <c r="M315" s="114">
        <v>130656.44912256004</v>
      </c>
    </row>
    <row r="316" spans="3:13" ht="37.5">
      <c r="C316" s="89"/>
      <c r="D316" s="91">
        <v>100719</v>
      </c>
      <c r="E316" s="115" t="s">
        <v>98</v>
      </c>
      <c r="F316" s="116" t="s">
        <v>1042</v>
      </c>
      <c r="G316" s="115" t="s">
        <v>52</v>
      </c>
      <c r="H316" s="117">
        <v>775.309572</v>
      </c>
      <c r="I316" s="115">
        <v>10.32</v>
      </c>
      <c r="J316" s="115" t="s">
        <v>1043</v>
      </c>
      <c r="K316" s="118">
        <v>8001.1947830400004</v>
      </c>
      <c r="L316" s="118">
        <v>938.12458212000001</v>
      </c>
      <c r="M316" s="119">
        <v>8939.3193651600013</v>
      </c>
    </row>
    <row r="317" spans="3:13" ht="37.5">
      <c r="C317" s="89"/>
      <c r="D317" s="91">
        <v>100739</v>
      </c>
      <c r="E317" s="115" t="s">
        <v>98</v>
      </c>
      <c r="F317" s="116" t="s">
        <v>1044</v>
      </c>
      <c r="G317" s="115" t="s">
        <v>52</v>
      </c>
      <c r="H317" s="117">
        <v>1550.619144</v>
      </c>
      <c r="I317" s="115">
        <v>10.14</v>
      </c>
      <c r="J317" s="115" t="s">
        <v>1043</v>
      </c>
      <c r="K317" s="118">
        <v>15723.278120160001</v>
      </c>
      <c r="L317" s="118">
        <v>1876.24916424</v>
      </c>
      <c r="M317" s="119">
        <v>17599.527284399999</v>
      </c>
    </row>
    <row r="318" spans="3:13" ht="50">
      <c r="C318" s="89"/>
      <c r="D318" s="91">
        <v>100764</v>
      </c>
      <c r="E318" s="115" t="s">
        <v>98</v>
      </c>
      <c r="F318" s="116" t="s">
        <v>1045</v>
      </c>
      <c r="G318" s="115" t="s">
        <v>381</v>
      </c>
      <c r="H318" s="117">
        <v>2227.554009</v>
      </c>
      <c r="I318" s="115">
        <v>14.66</v>
      </c>
      <c r="J318" s="115" t="s">
        <v>1046</v>
      </c>
      <c r="K318" s="118">
        <v>32655.941771940001</v>
      </c>
      <c r="L318" s="118">
        <v>2004.7986080999999</v>
      </c>
      <c r="M318" s="119">
        <v>34660.740380039999</v>
      </c>
    </row>
    <row r="319" spans="3:13" ht="37.5">
      <c r="C319" s="89"/>
      <c r="D319" s="91">
        <v>100766</v>
      </c>
      <c r="E319" s="115" t="s">
        <v>98</v>
      </c>
      <c r="F319" s="116" t="s">
        <v>1047</v>
      </c>
      <c r="G319" s="115" t="s">
        <v>381</v>
      </c>
      <c r="H319" s="117">
        <v>1209.067356</v>
      </c>
      <c r="I319" s="115">
        <v>13.32</v>
      </c>
      <c r="J319" s="115" t="s">
        <v>1048</v>
      </c>
      <c r="K319" s="118">
        <v>16104.777181920001</v>
      </c>
      <c r="L319" s="118">
        <v>894.70984343999999</v>
      </c>
      <c r="M319" s="119">
        <v>16999.487025360002</v>
      </c>
    </row>
    <row r="320" spans="3:13" ht="50">
      <c r="C320" s="89"/>
      <c r="D320" s="91">
        <v>100770</v>
      </c>
      <c r="E320" s="115" t="s">
        <v>98</v>
      </c>
      <c r="F320" s="116" t="s">
        <v>1049</v>
      </c>
      <c r="G320" s="115" t="s">
        <v>381</v>
      </c>
      <c r="H320" s="117">
        <v>615.57242399999996</v>
      </c>
      <c r="I320" s="115">
        <v>18.619999999999997</v>
      </c>
      <c r="J320" s="115" t="s">
        <v>1050</v>
      </c>
      <c r="K320" s="118">
        <v>11461.958534879997</v>
      </c>
      <c r="L320" s="118">
        <v>1557.3982327199997</v>
      </c>
      <c r="M320" s="119">
        <v>13019.356767599997</v>
      </c>
    </row>
    <row r="321" spans="3:13" ht="25">
      <c r="C321" s="89"/>
      <c r="D321" s="91">
        <v>91341</v>
      </c>
      <c r="E321" s="115" t="s">
        <v>98</v>
      </c>
      <c r="F321" s="116" t="s">
        <v>443</v>
      </c>
      <c r="G321" s="115" t="s">
        <v>52</v>
      </c>
      <c r="H321" s="117">
        <v>1.68</v>
      </c>
      <c r="I321" s="115">
        <v>460.18</v>
      </c>
      <c r="J321" s="115" t="s">
        <v>444</v>
      </c>
      <c r="K321" s="118">
        <v>773.10239999999999</v>
      </c>
      <c r="L321" s="118">
        <v>16.884</v>
      </c>
      <c r="M321" s="119">
        <v>789.9864</v>
      </c>
    </row>
    <row r="322" spans="3:13">
      <c r="C322" s="89"/>
      <c r="D322" s="91">
        <v>98397</v>
      </c>
      <c r="E322" s="115" t="s">
        <v>98</v>
      </c>
      <c r="F322" s="116" t="s">
        <v>1051</v>
      </c>
      <c r="G322" s="115" t="s">
        <v>52</v>
      </c>
      <c r="H322" s="117">
        <v>190.8</v>
      </c>
      <c r="I322" s="115">
        <v>7.2099999999999991</v>
      </c>
      <c r="J322" s="115" t="s">
        <v>1052</v>
      </c>
      <c r="K322" s="118">
        <v>1375.6679999999999</v>
      </c>
      <c r="L322" s="118">
        <v>826.1640000000001</v>
      </c>
      <c r="M322" s="119">
        <v>2201.8319999999999</v>
      </c>
    </row>
    <row r="323" spans="3:13">
      <c r="C323" s="89"/>
      <c r="D323" s="91">
        <v>11977</v>
      </c>
      <c r="E323" s="115" t="s">
        <v>98</v>
      </c>
      <c r="F323" s="116" t="s">
        <v>1053</v>
      </c>
      <c r="G323" s="115" t="s">
        <v>869</v>
      </c>
      <c r="H323" s="117">
        <v>192</v>
      </c>
      <c r="I323" s="115" t="s">
        <v>1054</v>
      </c>
      <c r="J323" s="115" t="s">
        <v>871</v>
      </c>
      <c r="K323" s="118">
        <v>2378.88</v>
      </c>
      <c r="L323" s="118">
        <v>0</v>
      </c>
      <c r="M323" s="119">
        <v>2378.88</v>
      </c>
    </row>
    <row r="324" spans="3:13" ht="25">
      <c r="C324" s="89"/>
      <c r="D324" s="91">
        <v>91341</v>
      </c>
      <c r="E324" s="115" t="s">
        <v>98</v>
      </c>
      <c r="F324" s="116" t="s">
        <v>443</v>
      </c>
      <c r="G324" s="115" t="s">
        <v>52</v>
      </c>
      <c r="H324" s="117">
        <v>43.13</v>
      </c>
      <c r="I324" s="115">
        <v>460.18</v>
      </c>
      <c r="J324" s="115" t="s">
        <v>444</v>
      </c>
      <c r="K324" s="118">
        <v>19847.563400000003</v>
      </c>
      <c r="L324" s="118">
        <v>433.45650000000006</v>
      </c>
      <c r="M324" s="119">
        <v>20281.019900000003</v>
      </c>
    </row>
    <row r="325" spans="3:13">
      <c r="C325" s="89"/>
      <c r="D325" s="91">
        <v>90778</v>
      </c>
      <c r="E325" s="115" t="s">
        <v>98</v>
      </c>
      <c r="F325" s="116" t="s">
        <v>1055</v>
      </c>
      <c r="G325" s="115" t="s">
        <v>824</v>
      </c>
      <c r="H325" s="117">
        <v>110</v>
      </c>
      <c r="I325" s="115">
        <v>2.1299999999999955</v>
      </c>
      <c r="J325" s="115" t="s">
        <v>1056</v>
      </c>
      <c r="K325" s="118">
        <v>234.2999999999995</v>
      </c>
      <c r="L325" s="118">
        <v>13552</v>
      </c>
      <c r="M325" s="119">
        <v>13786.3</v>
      </c>
    </row>
    <row r="326" spans="3:13">
      <c r="C326" s="89"/>
      <c r="D326" s="8"/>
      <c r="E326" s="92"/>
      <c r="F326" s="8"/>
      <c r="G326" s="8"/>
      <c r="H326" s="99"/>
      <c r="I326" s="120" t="s">
        <v>820</v>
      </c>
      <c r="J326" s="8"/>
      <c r="K326" s="119">
        <v>108556.66419194003</v>
      </c>
      <c r="L326" s="119">
        <v>22099.784930620001</v>
      </c>
      <c r="M326" s="119">
        <v>130656.44912255999</v>
      </c>
    </row>
    <row r="327" spans="3:13">
      <c r="C327" s="89"/>
      <c r="D327" s="8"/>
      <c r="E327" s="92"/>
      <c r="F327" s="88"/>
      <c r="G327" s="8"/>
      <c r="H327" s="99"/>
      <c r="I327" s="8"/>
      <c r="J327" s="8"/>
      <c r="K327" s="8"/>
      <c r="L327" s="8"/>
      <c r="M327" s="8"/>
    </row>
    <row r="328" spans="3:13" ht="25">
      <c r="C328" s="89"/>
      <c r="D328" s="8"/>
      <c r="E328" s="92"/>
      <c r="F328" s="8"/>
      <c r="G328" s="110" t="s">
        <v>43</v>
      </c>
      <c r="H328" s="109" t="s">
        <v>806</v>
      </c>
      <c r="I328" s="110" t="s">
        <v>807</v>
      </c>
      <c r="J328" s="110" t="s">
        <v>808</v>
      </c>
      <c r="K328" s="110" t="s">
        <v>809</v>
      </c>
      <c r="L328" s="110" t="s">
        <v>810</v>
      </c>
      <c r="M328" s="123" t="s">
        <v>830</v>
      </c>
    </row>
    <row r="329" spans="3:13" ht="26">
      <c r="C329" s="89" t="s">
        <v>1057</v>
      </c>
      <c r="D329" s="113" t="s">
        <v>692</v>
      </c>
      <c r="E329" s="90" t="s">
        <v>17</v>
      </c>
      <c r="F329" s="113" t="s">
        <v>693</v>
      </c>
      <c r="G329" s="90" t="s">
        <v>43</v>
      </c>
      <c r="H329" s="99"/>
      <c r="I329" s="8"/>
      <c r="J329" s="114"/>
      <c r="K329" s="114">
        <v>414.22</v>
      </c>
      <c r="L329" s="114">
        <v>31.005000000000003</v>
      </c>
      <c r="M329" s="114">
        <v>445.22500000000002</v>
      </c>
    </row>
    <row r="330" spans="3:13" ht="25">
      <c r="C330" s="89"/>
      <c r="D330" s="91" t="s">
        <v>1058</v>
      </c>
      <c r="E330" s="115" t="s">
        <v>1011</v>
      </c>
      <c r="F330" s="116" t="s">
        <v>693</v>
      </c>
      <c r="G330" s="115" t="s">
        <v>43</v>
      </c>
      <c r="H330" s="117">
        <v>1</v>
      </c>
      <c r="I330" s="115">
        <v>400</v>
      </c>
      <c r="J330" s="115">
        <v>0</v>
      </c>
      <c r="K330" s="118">
        <v>400</v>
      </c>
      <c r="L330" s="118">
        <v>0</v>
      </c>
      <c r="M330" s="119">
        <v>400</v>
      </c>
    </row>
    <row r="331" spans="3:13">
      <c r="C331" s="89"/>
      <c r="D331" s="91">
        <v>88247</v>
      </c>
      <c r="E331" s="115" t="s">
        <v>98</v>
      </c>
      <c r="F331" s="116" t="s">
        <v>892</v>
      </c>
      <c r="G331" s="115" t="s">
        <v>824</v>
      </c>
      <c r="H331" s="117">
        <v>0.9</v>
      </c>
      <c r="I331" s="115">
        <v>7.8999999999999986</v>
      </c>
      <c r="J331" s="115" t="s">
        <v>893</v>
      </c>
      <c r="K331" s="118">
        <v>7.1099999999999985</v>
      </c>
      <c r="L331" s="118">
        <v>13.275</v>
      </c>
      <c r="M331" s="119">
        <v>20.384999999999998</v>
      </c>
    </row>
    <row r="332" spans="3:13">
      <c r="C332" s="89"/>
      <c r="D332" s="91">
        <v>88264</v>
      </c>
      <c r="E332" s="115" t="s">
        <v>98</v>
      </c>
      <c r="F332" s="116" t="s">
        <v>826</v>
      </c>
      <c r="G332" s="115" t="s">
        <v>824</v>
      </c>
      <c r="H332" s="117">
        <v>0.9</v>
      </c>
      <c r="I332" s="115">
        <v>7.9000000000000021</v>
      </c>
      <c r="J332" s="115" t="s">
        <v>827</v>
      </c>
      <c r="K332" s="118">
        <v>7.1100000000000021</v>
      </c>
      <c r="L332" s="118">
        <v>17.73</v>
      </c>
      <c r="M332" s="119">
        <v>24.840000000000003</v>
      </c>
    </row>
    <row r="333" spans="3:13">
      <c r="C333" s="89"/>
      <c r="D333" s="8"/>
      <c r="E333" s="92"/>
      <c r="F333" s="8"/>
      <c r="G333" s="8"/>
      <c r="H333" s="99"/>
      <c r="I333" s="120" t="s">
        <v>820</v>
      </c>
      <c r="J333" s="8"/>
      <c r="K333" s="119">
        <v>414.22</v>
      </c>
      <c r="L333" s="119">
        <v>31.005000000000003</v>
      </c>
      <c r="M333" s="119">
        <v>445.22500000000002</v>
      </c>
    </row>
    <row r="334" spans="3:13">
      <c r="C334" s="89"/>
      <c r="D334" s="8"/>
      <c r="E334" s="92"/>
      <c r="F334" s="88"/>
      <c r="G334" s="8"/>
      <c r="H334" s="99"/>
      <c r="I334" s="8"/>
      <c r="J334" s="8"/>
      <c r="K334" s="8"/>
      <c r="L334" s="8"/>
      <c r="M334" s="8"/>
    </row>
    <row r="335" spans="3:13" ht="25">
      <c r="C335" s="89"/>
      <c r="D335" s="8"/>
      <c r="E335" s="92"/>
      <c r="F335" s="8"/>
      <c r="G335" s="110" t="s">
        <v>43</v>
      </c>
      <c r="H335" s="109" t="s">
        <v>806</v>
      </c>
      <c r="I335" s="110" t="s">
        <v>807</v>
      </c>
      <c r="J335" s="110" t="s">
        <v>808</v>
      </c>
      <c r="K335" s="110" t="s">
        <v>809</v>
      </c>
      <c r="L335" s="110" t="s">
        <v>810</v>
      </c>
      <c r="M335" s="123" t="s">
        <v>830</v>
      </c>
    </row>
    <row r="336" spans="3:13" ht="26">
      <c r="C336" s="89" t="s">
        <v>1059</v>
      </c>
      <c r="D336" s="113" t="s">
        <v>101</v>
      </c>
      <c r="E336" s="90" t="s">
        <v>17</v>
      </c>
      <c r="F336" s="113" t="s">
        <v>102</v>
      </c>
      <c r="G336" s="90" t="s">
        <v>35</v>
      </c>
      <c r="H336" s="99"/>
      <c r="I336" s="8"/>
      <c r="J336" s="114"/>
      <c r="K336" s="114">
        <v>632.5</v>
      </c>
      <c r="L336" s="114">
        <v>0</v>
      </c>
      <c r="M336" s="114">
        <v>632.5</v>
      </c>
    </row>
    <row r="337" spans="3:13" ht="37.5">
      <c r="C337" s="89"/>
      <c r="D337" s="91">
        <v>41805</v>
      </c>
      <c r="E337" s="115" t="s">
        <v>98</v>
      </c>
      <c r="F337" s="116" t="s">
        <v>1060</v>
      </c>
      <c r="G337" s="115" t="s">
        <v>1061</v>
      </c>
      <c r="H337" s="117">
        <v>1</v>
      </c>
      <c r="I337" s="115" t="s">
        <v>1062</v>
      </c>
      <c r="J337" s="115" t="s">
        <v>871</v>
      </c>
      <c r="K337" s="118">
        <v>632.5</v>
      </c>
      <c r="L337" s="118">
        <v>0</v>
      </c>
      <c r="M337" s="119">
        <v>632.5</v>
      </c>
    </row>
    <row r="338" spans="3:13">
      <c r="C338" s="89"/>
      <c r="D338" s="8"/>
      <c r="E338" s="92"/>
      <c r="F338" s="8"/>
      <c r="G338" s="8"/>
      <c r="H338" s="99"/>
      <c r="I338" s="120" t="s">
        <v>820</v>
      </c>
      <c r="J338" s="8"/>
      <c r="K338" s="119">
        <v>632.5</v>
      </c>
      <c r="L338" s="119">
        <v>0</v>
      </c>
      <c r="M338" s="119">
        <v>632.5</v>
      </c>
    </row>
    <row r="339" spans="3:13">
      <c r="C339" s="89"/>
      <c r="D339" s="8"/>
      <c r="E339" s="92"/>
      <c r="F339" s="88"/>
      <c r="G339" s="8"/>
      <c r="H339" s="99"/>
      <c r="I339" s="8"/>
      <c r="J339" s="8"/>
      <c r="K339" s="8"/>
      <c r="L339" s="8"/>
      <c r="M339" s="8"/>
    </row>
    <row r="340" spans="3:13" ht="25">
      <c r="C340" s="89"/>
      <c r="D340" s="8"/>
      <c r="E340" s="92"/>
      <c r="F340" s="8"/>
      <c r="G340" s="110" t="s">
        <v>43</v>
      </c>
      <c r="H340" s="109" t="s">
        <v>806</v>
      </c>
      <c r="I340" s="110" t="s">
        <v>807</v>
      </c>
      <c r="J340" s="110" t="s">
        <v>808</v>
      </c>
      <c r="K340" s="110" t="s">
        <v>809</v>
      </c>
      <c r="L340" s="110" t="s">
        <v>810</v>
      </c>
      <c r="M340" s="123" t="s">
        <v>830</v>
      </c>
    </row>
    <row r="341" spans="3:13" ht="39">
      <c r="C341" s="89" t="s">
        <v>1063</v>
      </c>
      <c r="D341" s="113" t="s">
        <v>164</v>
      </c>
      <c r="E341" s="90" t="s">
        <v>17</v>
      </c>
      <c r="F341" s="113" t="s">
        <v>165</v>
      </c>
      <c r="G341" s="90" t="s">
        <v>43</v>
      </c>
      <c r="H341" s="99"/>
      <c r="I341" s="8"/>
      <c r="J341" s="114"/>
      <c r="K341" s="114">
        <v>14.8</v>
      </c>
      <c r="L341" s="114">
        <v>32.245000000000005</v>
      </c>
      <c r="M341" s="114">
        <v>47.045000000000002</v>
      </c>
    </row>
    <row r="342" spans="3:13" ht="25">
      <c r="C342" s="89"/>
      <c r="D342" s="91">
        <v>97665</v>
      </c>
      <c r="E342" s="115" t="s">
        <v>98</v>
      </c>
      <c r="F342" s="116" t="s">
        <v>170</v>
      </c>
      <c r="G342" s="115" t="s">
        <v>171</v>
      </c>
      <c r="H342" s="117">
        <v>1</v>
      </c>
      <c r="I342" s="115">
        <v>0.58000000000000007</v>
      </c>
      <c r="J342" s="115" t="s">
        <v>172</v>
      </c>
      <c r="K342" s="118">
        <v>0.58000000000000007</v>
      </c>
      <c r="L342" s="118">
        <v>1.24</v>
      </c>
      <c r="M342" s="119">
        <v>1.82</v>
      </c>
    </row>
    <row r="343" spans="3:13">
      <c r="C343" s="89"/>
      <c r="D343" s="91">
        <v>88247</v>
      </c>
      <c r="E343" s="115" t="s">
        <v>98</v>
      </c>
      <c r="F343" s="116" t="s">
        <v>892</v>
      </c>
      <c r="G343" s="115" t="s">
        <v>824</v>
      </c>
      <c r="H343" s="117">
        <v>0.9</v>
      </c>
      <c r="I343" s="115">
        <v>7.8999999999999986</v>
      </c>
      <c r="J343" s="115" t="s">
        <v>893</v>
      </c>
      <c r="K343" s="118">
        <v>7.1099999999999985</v>
      </c>
      <c r="L343" s="118">
        <v>13.275</v>
      </c>
      <c r="M343" s="119">
        <v>20.384999999999998</v>
      </c>
    </row>
    <row r="344" spans="3:13">
      <c r="C344" s="89"/>
      <c r="D344" s="91">
        <v>88264</v>
      </c>
      <c r="E344" s="115" t="s">
        <v>98</v>
      </c>
      <c r="F344" s="116" t="s">
        <v>826</v>
      </c>
      <c r="G344" s="115" t="s">
        <v>824</v>
      </c>
      <c r="H344" s="117">
        <v>0.9</v>
      </c>
      <c r="I344" s="115">
        <v>7.9000000000000021</v>
      </c>
      <c r="J344" s="115" t="s">
        <v>827</v>
      </c>
      <c r="K344" s="118">
        <v>7.1100000000000021</v>
      </c>
      <c r="L344" s="118">
        <v>17.73</v>
      </c>
      <c r="M344" s="119">
        <v>24.840000000000003</v>
      </c>
    </row>
    <row r="345" spans="3:13">
      <c r="C345" s="89"/>
      <c r="D345" s="8"/>
      <c r="E345" s="92"/>
      <c r="F345" s="8"/>
      <c r="G345" s="8"/>
      <c r="H345" s="99"/>
      <c r="I345" s="120" t="s">
        <v>820</v>
      </c>
      <c r="J345" s="8"/>
      <c r="K345" s="119">
        <v>14.8</v>
      </c>
      <c r="L345" s="119">
        <v>32.245000000000005</v>
      </c>
      <c r="M345" s="119">
        <v>47.045000000000002</v>
      </c>
    </row>
    <row r="346" spans="3:13">
      <c r="C346" s="89"/>
      <c r="D346" s="8"/>
      <c r="E346" s="92"/>
      <c r="F346" s="88"/>
      <c r="G346" s="8"/>
      <c r="H346" s="99"/>
      <c r="I346" s="8"/>
      <c r="J346" s="8"/>
      <c r="K346" s="8"/>
      <c r="L346" s="8"/>
      <c r="M346" s="8"/>
    </row>
    <row r="347" spans="3:13" ht="25">
      <c r="C347" s="89"/>
      <c r="D347" s="8"/>
      <c r="E347" s="92"/>
      <c r="F347" s="8"/>
      <c r="G347" s="110" t="s">
        <v>43</v>
      </c>
      <c r="H347" s="109" t="s">
        <v>806</v>
      </c>
      <c r="I347" s="110" t="s">
        <v>807</v>
      </c>
      <c r="J347" s="110" t="s">
        <v>808</v>
      </c>
      <c r="K347" s="110" t="s">
        <v>809</v>
      </c>
      <c r="L347" s="110" t="s">
        <v>810</v>
      </c>
      <c r="M347" s="123" t="s">
        <v>830</v>
      </c>
    </row>
    <row r="348" spans="3:13" ht="78">
      <c r="C348" s="89" t="s">
        <v>1064</v>
      </c>
      <c r="D348" s="113" t="s">
        <v>428</v>
      </c>
      <c r="E348" s="90" t="s">
        <v>17</v>
      </c>
      <c r="F348" s="113" t="s">
        <v>713</v>
      </c>
      <c r="G348" s="90" t="s">
        <v>167</v>
      </c>
      <c r="H348" s="99"/>
      <c r="I348" s="8"/>
      <c r="J348" s="114"/>
      <c r="K348" s="114">
        <v>24.827061</v>
      </c>
      <c r="L348" s="114">
        <v>2.1292650000000002</v>
      </c>
      <c r="M348" s="114">
        <v>26.956326000000001</v>
      </c>
    </row>
    <row r="349" spans="3:13" ht="25">
      <c r="C349" s="89"/>
      <c r="D349" s="91">
        <v>38195</v>
      </c>
      <c r="E349" s="115" t="s">
        <v>98</v>
      </c>
      <c r="F349" s="116" t="s">
        <v>1065</v>
      </c>
      <c r="G349" s="115" t="s">
        <v>1008</v>
      </c>
      <c r="H349" s="117">
        <v>0.1875</v>
      </c>
      <c r="I349" s="115" t="s">
        <v>1066</v>
      </c>
      <c r="J349" s="115" t="s">
        <v>871</v>
      </c>
      <c r="K349" s="118">
        <v>22.803750000000001</v>
      </c>
      <c r="L349" s="118">
        <v>0</v>
      </c>
      <c r="M349" s="119">
        <v>22.803750000000001</v>
      </c>
    </row>
    <row r="350" spans="3:13">
      <c r="C350" s="89"/>
      <c r="D350" s="91">
        <v>1381</v>
      </c>
      <c r="E350" s="115" t="s">
        <v>98</v>
      </c>
      <c r="F350" s="116" t="s">
        <v>1067</v>
      </c>
      <c r="G350" s="115" t="s">
        <v>1068</v>
      </c>
      <c r="H350" s="117">
        <v>0.63919999999999999</v>
      </c>
      <c r="I350" s="115" t="s">
        <v>1069</v>
      </c>
      <c r="J350" s="115" t="s">
        <v>871</v>
      </c>
      <c r="K350" s="118">
        <v>0.59445599999999998</v>
      </c>
      <c r="L350" s="118">
        <v>0</v>
      </c>
      <c r="M350" s="119">
        <v>0.59445599999999998</v>
      </c>
    </row>
    <row r="351" spans="3:13">
      <c r="C351" s="89"/>
      <c r="D351" s="91">
        <v>34357</v>
      </c>
      <c r="E351" s="115" t="s">
        <v>98</v>
      </c>
      <c r="F351" s="116" t="s">
        <v>1070</v>
      </c>
      <c r="G351" s="115" t="s">
        <v>1068</v>
      </c>
      <c r="H351" s="117">
        <v>8.8999999999999996E-2</v>
      </c>
      <c r="I351" s="115" t="s">
        <v>1071</v>
      </c>
      <c r="J351" s="115" t="s">
        <v>871</v>
      </c>
      <c r="K351" s="118">
        <v>0.48593999999999998</v>
      </c>
      <c r="L351" s="118">
        <v>0</v>
      </c>
      <c r="M351" s="119">
        <v>0.48593999999999998</v>
      </c>
    </row>
    <row r="352" spans="3:13">
      <c r="C352" s="89"/>
      <c r="D352" s="91">
        <v>88256</v>
      </c>
      <c r="E352" s="115" t="s">
        <v>98</v>
      </c>
      <c r="F352" s="116" t="s">
        <v>1072</v>
      </c>
      <c r="G352" s="115" t="s">
        <v>824</v>
      </c>
      <c r="H352" s="117">
        <v>8.7099999999999997E-2</v>
      </c>
      <c r="I352" s="115">
        <v>7.91</v>
      </c>
      <c r="J352" s="115" t="s">
        <v>461</v>
      </c>
      <c r="K352" s="118">
        <v>0.68896099999999993</v>
      </c>
      <c r="L352" s="118">
        <v>1.6731910000000001</v>
      </c>
      <c r="M352" s="119">
        <v>2.362152</v>
      </c>
    </row>
    <row r="353" spans="3:13">
      <c r="C353" s="89"/>
      <c r="D353" s="91">
        <v>88316</v>
      </c>
      <c r="E353" s="115" t="s">
        <v>98</v>
      </c>
      <c r="F353" s="116" t="s">
        <v>878</v>
      </c>
      <c r="G353" s="115" t="s">
        <v>824</v>
      </c>
      <c r="H353" s="117">
        <v>3.2599999999999997E-2</v>
      </c>
      <c r="I353" s="115">
        <v>7.7900000000000009</v>
      </c>
      <c r="J353" s="115" t="s">
        <v>879</v>
      </c>
      <c r="K353" s="118">
        <v>0.25395400000000001</v>
      </c>
      <c r="L353" s="118">
        <v>0.45607399999999998</v>
      </c>
      <c r="M353" s="119">
        <v>0.71002799999999999</v>
      </c>
    </row>
    <row r="354" spans="3:13">
      <c r="C354" s="89"/>
      <c r="D354" s="8"/>
      <c r="E354" s="92"/>
      <c r="F354" s="8"/>
      <c r="G354" s="8"/>
      <c r="H354" s="99"/>
      <c r="I354" s="120" t="s">
        <v>820</v>
      </c>
      <c r="J354" s="8"/>
      <c r="K354" s="119">
        <v>24.827061</v>
      </c>
      <c r="L354" s="119">
        <v>2.1292650000000002</v>
      </c>
      <c r="M354" s="119">
        <v>26.956326000000004</v>
      </c>
    </row>
    <row r="355" spans="3:13">
      <c r="C355" s="89"/>
      <c r="D355" s="8"/>
      <c r="E355" s="92"/>
      <c r="F355" s="88"/>
      <c r="G355" s="8"/>
      <c r="H355" s="99"/>
      <c r="I355" s="8"/>
      <c r="J355" s="8"/>
      <c r="K355" s="8"/>
      <c r="L355" s="8"/>
      <c r="M355" s="8"/>
    </row>
    <row r="356" spans="3:13" ht="25">
      <c r="C356" s="89"/>
      <c r="D356" s="8"/>
      <c r="E356" s="92"/>
      <c r="F356" s="8"/>
      <c r="G356" s="110" t="s">
        <v>43</v>
      </c>
      <c r="H356" s="109" t="s">
        <v>806</v>
      </c>
      <c r="I356" s="110" t="s">
        <v>807</v>
      </c>
      <c r="J356" s="110" t="s">
        <v>808</v>
      </c>
      <c r="K356" s="110" t="s">
        <v>809</v>
      </c>
      <c r="L356" s="110" t="s">
        <v>810</v>
      </c>
      <c r="M356" s="123" t="s">
        <v>830</v>
      </c>
    </row>
    <row r="357" spans="3:13" ht="52">
      <c r="C357" s="89" t="s">
        <v>1073</v>
      </c>
      <c r="D357" s="113" t="s">
        <v>715</v>
      </c>
      <c r="E357" s="90" t="s">
        <v>17</v>
      </c>
      <c r="F357" s="113" t="s">
        <v>716</v>
      </c>
      <c r="G357" s="90" t="s">
        <v>43</v>
      </c>
      <c r="H357" s="99"/>
      <c r="I357" s="8"/>
      <c r="J357" s="114"/>
      <c r="K357" s="114">
        <v>15.700000000000001</v>
      </c>
      <c r="L357" s="114">
        <v>33.340000000000003</v>
      </c>
      <c r="M357" s="114">
        <v>49.040000000000006</v>
      </c>
    </row>
    <row r="358" spans="3:13">
      <c r="C358" s="89"/>
      <c r="D358" s="91">
        <v>88316</v>
      </c>
      <c r="E358" s="115" t="s">
        <v>98</v>
      </c>
      <c r="F358" s="116" t="s">
        <v>878</v>
      </c>
      <c r="G358" s="115" t="s">
        <v>824</v>
      </c>
      <c r="H358" s="117">
        <v>1</v>
      </c>
      <c r="I358" s="115">
        <v>7.7900000000000009</v>
      </c>
      <c r="J358" s="115" t="s">
        <v>879</v>
      </c>
      <c r="K358" s="118">
        <v>7.7900000000000009</v>
      </c>
      <c r="L358" s="118">
        <v>13.99</v>
      </c>
      <c r="M358" s="119">
        <v>21.78</v>
      </c>
    </row>
    <row r="359" spans="3:13">
      <c r="C359" s="89"/>
      <c r="D359" s="91">
        <v>88309</v>
      </c>
      <c r="E359" s="115" t="s">
        <v>98</v>
      </c>
      <c r="F359" s="116" t="s">
        <v>948</v>
      </c>
      <c r="G359" s="115" t="s">
        <v>824</v>
      </c>
      <c r="H359" s="117">
        <v>1</v>
      </c>
      <c r="I359" s="115">
        <v>7.91</v>
      </c>
      <c r="J359" s="115" t="s">
        <v>949</v>
      </c>
      <c r="K359" s="118">
        <v>7.91</v>
      </c>
      <c r="L359" s="118">
        <v>19.350000000000001</v>
      </c>
      <c r="M359" s="119">
        <v>27.26</v>
      </c>
    </row>
    <row r="360" spans="3:13">
      <c r="C360" s="89"/>
      <c r="D360" s="8"/>
      <c r="E360" s="92"/>
      <c r="F360" s="8"/>
      <c r="G360" s="8"/>
      <c r="H360" s="99"/>
      <c r="I360" s="120" t="s">
        <v>820</v>
      </c>
      <c r="J360" s="8"/>
      <c r="K360" s="119">
        <v>15.700000000000001</v>
      </c>
      <c r="L360" s="119">
        <v>33.340000000000003</v>
      </c>
      <c r="M360" s="119">
        <v>49.040000000000006</v>
      </c>
    </row>
    <row r="361" spans="3:13">
      <c r="C361" s="89"/>
      <c r="D361" s="8"/>
      <c r="E361" s="92"/>
      <c r="F361" s="88"/>
      <c r="G361" s="8"/>
      <c r="H361" s="99"/>
      <c r="I361" s="8"/>
      <c r="J361" s="8"/>
      <c r="K361" s="8"/>
      <c r="L361" s="8"/>
      <c r="M361" s="8"/>
    </row>
    <row r="362" spans="3:13" ht="25">
      <c r="C362" s="89"/>
      <c r="D362" s="8"/>
      <c r="E362" s="92"/>
      <c r="F362" s="8"/>
      <c r="G362" s="110" t="s">
        <v>43</v>
      </c>
      <c r="H362" s="109" t="s">
        <v>806</v>
      </c>
      <c r="I362" s="110" t="s">
        <v>807</v>
      </c>
      <c r="J362" s="110" t="s">
        <v>808</v>
      </c>
      <c r="K362" s="110" t="s">
        <v>809</v>
      </c>
      <c r="L362" s="110" t="s">
        <v>810</v>
      </c>
      <c r="M362" s="123" t="s">
        <v>830</v>
      </c>
    </row>
    <row r="363" spans="3:13" ht="39">
      <c r="C363" s="89" t="s">
        <v>1074</v>
      </c>
      <c r="D363" s="113" t="s">
        <v>93</v>
      </c>
      <c r="E363" s="90" t="s">
        <v>17</v>
      </c>
      <c r="F363" s="113" t="s">
        <v>94</v>
      </c>
      <c r="G363" s="90" t="s">
        <v>43</v>
      </c>
      <c r="H363" s="99"/>
      <c r="I363" s="8"/>
      <c r="J363" s="114"/>
      <c r="K363" s="114">
        <v>322.57</v>
      </c>
      <c r="L363" s="114">
        <v>0</v>
      </c>
      <c r="M363" s="114">
        <v>322.57</v>
      </c>
    </row>
    <row r="364" spans="3:13" ht="50">
      <c r="C364" s="89"/>
      <c r="D364" s="91" t="s">
        <v>812</v>
      </c>
      <c r="E364" s="115" t="s">
        <v>813</v>
      </c>
      <c r="F364" s="116" t="s">
        <v>814</v>
      </c>
      <c r="G364" s="115" t="s">
        <v>43</v>
      </c>
      <c r="H364" s="117">
        <v>1</v>
      </c>
      <c r="I364" s="115">
        <v>322.57</v>
      </c>
      <c r="J364" s="115">
        <v>0</v>
      </c>
      <c r="K364" s="118">
        <v>322.57</v>
      </c>
      <c r="L364" s="118">
        <v>0</v>
      </c>
      <c r="M364" s="119">
        <v>322.57</v>
      </c>
    </row>
    <row r="365" spans="3:13">
      <c r="C365" s="89"/>
      <c r="D365" s="8"/>
      <c r="E365" s="92"/>
      <c r="F365" s="8"/>
      <c r="G365" s="8"/>
      <c r="H365" s="99"/>
      <c r="I365" s="120" t="s">
        <v>820</v>
      </c>
      <c r="J365" s="8"/>
      <c r="K365" s="119">
        <v>322.57</v>
      </c>
      <c r="L365" s="119">
        <v>0</v>
      </c>
      <c r="M365" s="119">
        <v>322.57</v>
      </c>
    </row>
    <row r="366" spans="3:13">
      <c r="C366" s="89"/>
      <c r="D366" s="8"/>
      <c r="E366" s="92"/>
      <c r="F366" s="88"/>
      <c r="G366" s="8"/>
      <c r="H366" s="99"/>
      <c r="I366" s="8"/>
      <c r="J366" s="8"/>
      <c r="K366" s="8"/>
      <c r="L366" s="8"/>
      <c r="M366" s="8"/>
    </row>
    <row r="367" spans="3:13" ht="25">
      <c r="C367" s="89"/>
      <c r="D367" s="8"/>
      <c r="E367" s="92"/>
      <c r="F367" s="8"/>
      <c r="G367" s="110" t="s">
        <v>43</v>
      </c>
      <c r="H367" s="109" t="s">
        <v>806</v>
      </c>
      <c r="I367" s="110" t="s">
        <v>807</v>
      </c>
      <c r="J367" s="110" t="s">
        <v>808</v>
      </c>
      <c r="K367" s="110" t="s">
        <v>809</v>
      </c>
      <c r="L367" s="110" t="s">
        <v>810</v>
      </c>
      <c r="M367" s="123" t="s">
        <v>830</v>
      </c>
    </row>
    <row r="368" spans="3:13" ht="39">
      <c r="C368" s="89" t="s">
        <v>1075</v>
      </c>
      <c r="D368" s="113" t="s">
        <v>33</v>
      </c>
      <c r="E368" s="90" t="s">
        <v>17</v>
      </c>
      <c r="F368" s="113" t="s">
        <v>34</v>
      </c>
      <c r="G368" s="90" t="s">
        <v>35</v>
      </c>
      <c r="H368" s="99"/>
      <c r="I368" s="8"/>
      <c r="J368" s="114"/>
      <c r="K368" s="114">
        <v>2823.4799999999996</v>
      </c>
      <c r="L368" s="114">
        <v>38640.67</v>
      </c>
      <c r="M368" s="114">
        <v>41464.149999999994</v>
      </c>
    </row>
    <row r="369" spans="3:13">
      <c r="C369" s="89"/>
      <c r="D369" s="91">
        <v>94295</v>
      </c>
      <c r="E369" s="115" t="s">
        <v>98</v>
      </c>
      <c r="F369" s="116" t="s">
        <v>1076</v>
      </c>
      <c r="G369" s="115" t="s">
        <v>1077</v>
      </c>
      <c r="H369" s="117">
        <v>1</v>
      </c>
      <c r="I369" s="115">
        <v>514.27999999999975</v>
      </c>
      <c r="J369" s="115" t="s">
        <v>1078</v>
      </c>
      <c r="K369" s="118">
        <v>514.27999999999975</v>
      </c>
      <c r="L369" s="118">
        <v>5811.38</v>
      </c>
      <c r="M369" s="119">
        <v>6325.66</v>
      </c>
    </row>
    <row r="370" spans="3:13">
      <c r="C370" s="89"/>
      <c r="D370" s="91">
        <v>101401</v>
      </c>
      <c r="E370" s="115" t="s">
        <v>98</v>
      </c>
      <c r="F370" s="116" t="s">
        <v>1079</v>
      </c>
      <c r="G370" s="115" t="s">
        <v>1077</v>
      </c>
      <c r="H370" s="117">
        <v>1</v>
      </c>
      <c r="I370" s="115">
        <v>1488.9699999999998</v>
      </c>
      <c r="J370" s="115" t="s">
        <v>1080</v>
      </c>
      <c r="K370" s="118">
        <v>1488.9699999999998</v>
      </c>
      <c r="L370" s="118">
        <v>3854.73</v>
      </c>
      <c r="M370" s="119">
        <v>5343.7</v>
      </c>
    </row>
    <row r="371" spans="3:13">
      <c r="C371" s="89"/>
      <c r="D371" s="91">
        <v>93568</v>
      </c>
      <c r="E371" s="115" t="s">
        <v>98</v>
      </c>
      <c r="F371" s="116" t="s">
        <v>1081</v>
      </c>
      <c r="G371" s="115" t="s">
        <v>1077</v>
      </c>
      <c r="H371" s="117">
        <v>1</v>
      </c>
      <c r="I371" s="115">
        <v>401.90999999999985</v>
      </c>
      <c r="J371" s="115" t="s">
        <v>1082</v>
      </c>
      <c r="K371" s="118">
        <v>401.90999999999985</v>
      </c>
      <c r="L371" s="118">
        <v>25335.82</v>
      </c>
      <c r="M371" s="119">
        <v>25737.73</v>
      </c>
    </row>
    <row r="372" spans="3:13">
      <c r="C372" s="89"/>
      <c r="D372" s="91">
        <v>93563</v>
      </c>
      <c r="E372" s="115" t="s">
        <v>98</v>
      </c>
      <c r="F372" s="116" t="s">
        <v>1083</v>
      </c>
      <c r="G372" s="115" t="s">
        <v>1077</v>
      </c>
      <c r="H372" s="117">
        <v>1</v>
      </c>
      <c r="I372" s="115">
        <v>418.32000000000016</v>
      </c>
      <c r="J372" s="115" t="s">
        <v>1084</v>
      </c>
      <c r="K372" s="118">
        <v>418.32000000000016</v>
      </c>
      <c r="L372" s="118">
        <v>3638.74</v>
      </c>
      <c r="M372" s="119">
        <v>4057.06</v>
      </c>
    </row>
    <row r="373" spans="3:13">
      <c r="C373" s="89"/>
      <c r="D373" s="8"/>
      <c r="E373" s="92"/>
      <c r="F373" s="8"/>
      <c r="G373" s="8"/>
      <c r="H373" s="99"/>
      <c r="I373" s="120" t="s">
        <v>820</v>
      </c>
      <c r="J373" s="8"/>
      <c r="K373" s="119">
        <v>2823.4799999999996</v>
      </c>
      <c r="L373" s="119">
        <v>38640.67</v>
      </c>
      <c r="M373" s="119">
        <v>41464.149999999994</v>
      </c>
    </row>
    <row r="374" spans="3:13">
      <c r="C374" s="89"/>
      <c r="D374" s="8"/>
      <c r="E374" s="92"/>
      <c r="F374" s="88"/>
      <c r="G374" s="8"/>
      <c r="H374" s="99"/>
      <c r="I374" s="8"/>
      <c r="J374" s="8"/>
      <c r="K374" s="8"/>
      <c r="L374" s="8"/>
      <c r="M374" s="8"/>
    </row>
    <row r="375" spans="3:13" ht="25">
      <c r="C375" s="89"/>
      <c r="D375" s="8"/>
      <c r="E375" s="92"/>
      <c r="F375" s="8"/>
      <c r="G375" s="110" t="s">
        <v>43</v>
      </c>
      <c r="H375" s="109" t="s">
        <v>806</v>
      </c>
      <c r="I375" s="110" t="s">
        <v>807</v>
      </c>
      <c r="J375" s="110" t="s">
        <v>808</v>
      </c>
      <c r="K375" s="110" t="s">
        <v>809</v>
      </c>
      <c r="L375" s="110" t="s">
        <v>810</v>
      </c>
      <c r="M375" s="123" t="s">
        <v>830</v>
      </c>
    </row>
    <row r="376" spans="3:13" ht="26">
      <c r="C376" s="89" t="s">
        <v>1085</v>
      </c>
      <c r="D376" s="113" t="s">
        <v>41</v>
      </c>
      <c r="E376" s="90" t="s">
        <v>17</v>
      </c>
      <c r="F376" s="113" t="s">
        <v>42</v>
      </c>
      <c r="G376" s="90" t="s">
        <v>43</v>
      </c>
      <c r="H376" s="99"/>
      <c r="I376" s="8"/>
      <c r="J376" s="114"/>
      <c r="K376" s="114">
        <v>7201.22</v>
      </c>
      <c r="L376" s="114">
        <v>909.7600000000001</v>
      </c>
      <c r="M376" s="114">
        <v>8110.9800000000005</v>
      </c>
    </row>
    <row r="377" spans="3:13" ht="50">
      <c r="C377" s="89"/>
      <c r="D377" s="91">
        <v>5824</v>
      </c>
      <c r="E377" s="115" t="s">
        <v>98</v>
      </c>
      <c r="F377" s="116" t="s">
        <v>1086</v>
      </c>
      <c r="G377" s="115" t="s">
        <v>1087</v>
      </c>
      <c r="H377" s="117">
        <v>2</v>
      </c>
      <c r="I377" s="115">
        <v>196.1</v>
      </c>
      <c r="J377" s="115" t="s">
        <v>1088</v>
      </c>
      <c r="K377" s="118">
        <v>392.2</v>
      </c>
      <c r="L377" s="118">
        <v>40.24</v>
      </c>
      <c r="M377" s="119">
        <v>432.44</v>
      </c>
    </row>
    <row r="378" spans="3:13" ht="50">
      <c r="C378" s="89"/>
      <c r="D378" s="91">
        <v>5826</v>
      </c>
      <c r="E378" s="115" t="s">
        <v>98</v>
      </c>
      <c r="F378" s="116" t="s">
        <v>1089</v>
      </c>
      <c r="G378" s="115" t="s">
        <v>1090</v>
      </c>
      <c r="H378" s="117">
        <v>4</v>
      </c>
      <c r="I378" s="115">
        <v>39.349999999999994</v>
      </c>
      <c r="J378" s="115" t="s">
        <v>1088</v>
      </c>
      <c r="K378" s="118">
        <v>157.39999999999998</v>
      </c>
      <c r="L378" s="118">
        <v>80.48</v>
      </c>
      <c r="M378" s="119">
        <v>237.88</v>
      </c>
    </row>
    <row r="379" spans="3:13" ht="25">
      <c r="C379" s="89"/>
      <c r="D379" s="91">
        <v>100958</v>
      </c>
      <c r="E379" s="115" t="s">
        <v>98</v>
      </c>
      <c r="F379" s="116" t="s">
        <v>1091</v>
      </c>
      <c r="G379" s="115" t="s">
        <v>109</v>
      </c>
      <c r="H379" s="117">
        <v>4710</v>
      </c>
      <c r="I379" s="115">
        <v>1.4100000000000001</v>
      </c>
      <c r="J379" s="115" t="s">
        <v>1092</v>
      </c>
      <c r="K379" s="118">
        <v>6641.1</v>
      </c>
      <c r="L379" s="118">
        <v>753.6</v>
      </c>
      <c r="M379" s="119">
        <v>7394.7000000000007</v>
      </c>
    </row>
    <row r="380" spans="3:13">
      <c r="C380" s="89"/>
      <c r="D380" s="91">
        <v>88316</v>
      </c>
      <c r="E380" s="115" t="s">
        <v>98</v>
      </c>
      <c r="F380" s="116" t="s">
        <v>878</v>
      </c>
      <c r="G380" s="115" t="s">
        <v>824</v>
      </c>
      <c r="H380" s="117">
        <v>1</v>
      </c>
      <c r="I380" s="115">
        <v>7.7900000000000009</v>
      </c>
      <c r="J380" s="115" t="s">
        <v>879</v>
      </c>
      <c r="K380" s="118">
        <v>7.7900000000000009</v>
      </c>
      <c r="L380" s="118">
        <v>13.99</v>
      </c>
      <c r="M380" s="119">
        <v>21.78</v>
      </c>
    </row>
    <row r="381" spans="3:13">
      <c r="C381" s="89"/>
      <c r="D381" s="91">
        <v>90776</v>
      </c>
      <c r="E381" s="115" t="s">
        <v>98</v>
      </c>
      <c r="F381" s="116" t="s">
        <v>1093</v>
      </c>
      <c r="G381" s="115" t="s">
        <v>824</v>
      </c>
      <c r="H381" s="117">
        <v>1</v>
      </c>
      <c r="I381" s="115">
        <v>2.7300000000000004</v>
      </c>
      <c r="J381" s="115" t="s">
        <v>1094</v>
      </c>
      <c r="K381" s="118">
        <v>2.7300000000000004</v>
      </c>
      <c r="L381" s="118">
        <v>21.45</v>
      </c>
      <c r="M381" s="119">
        <v>24.18</v>
      </c>
    </row>
    <row r="382" spans="3:13">
      <c r="C382" s="89"/>
      <c r="D382" s="8"/>
      <c r="E382" s="92"/>
      <c r="F382" s="8"/>
      <c r="G382" s="8"/>
      <c r="H382" s="99"/>
      <c r="I382" s="120" t="s">
        <v>820</v>
      </c>
      <c r="J382" s="8"/>
      <c r="K382" s="119">
        <v>7201.22</v>
      </c>
      <c r="L382" s="119">
        <v>909.7600000000001</v>
      </c>
      <c r="M382" s="119">
        <v>8110.9800000000005</v>
      </c>
    </row>
    <row r="383" spans="3:13">
      <c r="C383" s="89"/>
      <c r="D383" s="8"/>
      <c r="E383" s="92"/>
      <c r="F383" s="88"/>
      <c r="G383" s="8"/>
      <c r="H383" s="99"/>
      <c r="I383" s="8"/>
      <c r="J383" s="8"/>
      <c r="K383" s="8"/>
      <c r="L383" s="8"/>
      <c r="M383" s="8"/>
    </row>
    <row r="384" spans="3:13" ht="25">
      <c r="C384" s="89"/>
      <c r="D384" s="8"/>
      <c r="E384" s="92"/>
      <c r="F384" s="8"/>
      <c r="G384" s="110" t="s">
        <v>43</v>
      </c>
      <c r="H384" s="109" t="s">
        <v>806</v>
      </c>
      <c r="I384" s="110" t="s">
        <v>807</v>
      </c>
      <c r="J384" s="110" t="s">
        <v>808</v>
      </c>
      <c r="K384" s="110" t="s">
        <v>809</v>
      </c>
      <c r="L384" s="110" t="s">
        <v>810</v>
      </c>
      <c r="M384" s="123" t="s">
        <v>830</v>
      </c>
    </row>
    <row r="385" spans="3:13" ht="26">
      <c r="C385" s="89" t="s">
        <v>1095</v>
      </c>
      <c r="D385" s="113" t="s">
        <v>122</v>
      </c>
      <c r="E385" s="90" t="s">
        <v>17</v>
      </c>
      <c r="F385" s="113" t="s">
        <v>123</v>
      </c>
      <c r="G385" s="90" t="s">
        <v>43</v>
      </c>
      <c r="H385" s="99"/>
      <c r="I385" s="8"/>
      <c r="J385" s="114"/>
      <c r="K385" s="114">
        <v>385.69</v>
      </c>
      <c r="L385" s="114">
        <v>614.81359999999995</v>
      </c>
      <c r="M385" s="114">
        <v>1000.5036</v>
      </c>
    </row>
    <row r="386" spans="3:13">
      <c r="C386" s="89"/>
      <c r="D386" s="91">
        <v>88266</v>
      </c>
      <c r="E386" s="115" t="s">
        <v>98</v>
      </c>
      <c r="F386" s="116" t="s">
        <v>1079</v>
      </c>
      <c r="G386" s="115" t="s">
        <v>824</v>
      </c>
      <c r="H386" s="117">
        <v>1</v>
      </c>
      <c r="I386" s="115">
        <v>7.9000000000000021</v>
      </c>
      <c r="J386" s="115" t="s">
        <v>1096</v>
      </c>
      <c r="K386" s="118">
        <v>7.9000000000000021</v>
      </c>
      <c r="L386" s="118">
        <v>22.47</v>
      </c>
      <c r="M386" s="119">
        <v>30.37</v>
      </c>
    </row>
    <row r="387" spans="3:13" ht="25">
      <c r="C387" s="89"/>
      <c r="D387" s="91">
        <v>102180</v>
      </c>
      <c r="E387" s="115" t="s">
        <v>98</v>
      </c>
      <c r="F387" s="116" t="s">
        <v>1097</v>
      </c>
      <c r="G387" s="115" t="s">
        <v>52</v>
      </c>
      <c r="H387" s="117">
        <v>11.76</v>
      </c>
      <c r="I387" s="115">
        <v>0</v>
      </c>
      <c r="J387" s="115" t="s">
        <v>1098</v>
      </c>
      <c r="K387" s="118">
        <v>0</v>
      </c>
      <c r="L387" s="118">
        <v>577.53359999999998</v>
      </c>
      <c r="M387" s="119">
        <v>577.53359999999998</v>
      </c>
    </row>
    <row r="388" spans="3:13">
      <c r="C388" s="89"/>
      <c r="D388" s="91">
        <v>88243</v>
      </c>
      <c r="E388" s="115" t="s">
        <v>98</v>
      </c>
      <c r="F388" s="116" t="s">
        <v>975</v>
      </c>
      <c r="G388" s="115" t="s">
        <v>824</v>
      </c>
      <c r="H388" s="117">
        <v>1</v>
      </c>
      <c r="I388" s="115">
        <v>7.7900000000000009</v>
      </c>
      <c r="J388" s="115" t="s">
        <v>613</v>
      </c>
      <c r="K388" s="118">
        <v>7.7900000000000009</v>
      </c>
      <c r="L388" s="118">
        <v>14.81</v>
      </c>
      <c r="M388" s="119">
        <v>22.6</v>
      </c>
    </row>
    <row r="389" spans="3:13">
      <c r="C389" s="89"/>
      <c r="D389" s="91" t="s">
        <v>1099</v>
      </c>
      <c r="E389" s="115" t="s">
        <v>32</v>
      </c>
      <c r="F389" s="116" t="s">
        <v>1100</v>
      </c>
      <c r="G389" s="115" t="s">
        <v>171</v>
      </c>
      <c r="H389" s="117">
        <v>2</v>
      </c>
      <c r="I389" s="115">
        <v>185</v>
      </c>
      <c r="J389" s="115">
        <v>0</v>
      </c>
      <c r="K389" s="118">
        <v>370</v>
      </c>
      <c r="L389" s="118">
        <v>0</v>
      </c>
      <c r="M389" s="119">
        <v>370</v>
      </c>
    </row>
    <row r="390" spans="3:13">
      <c r="C390" s="89"/>
      <c r="D390" s="91"/>
      <c r="E390" s="115" t="s">
        <v>30</v>
      </c>
      <c r="F390" s="116" t="s">
        <v>30</v>
      </c>
      <c r="G390" s="115" t="s">
        <v>30</v>
      </c>
      <c r="H390" s="117"/>
      <c r="I390" s="115" t="s">
        <v>30</v>
      </c>
      <c r="J390" s="115">
        <v>0</v>
      </c>
      <c r="K390" s="118">
        <v>0</v>
      </c>
      <c r="L390" s="118">
        <v>0</v>
      </c>
      <c r="M390" s="119">
        <v>0</v>
      </c>
    </row>
    <row r="391" spans="3:13">
      <c r="C391" s="89"/>
      <c r="D391" s="8"/>
      <c r="E391" s="92"/>
      <c r="F391" s="8"/>
      <c r="G391" s="8"/>
      <c r="H391" s="99"/>
      <c r="I391" s="120" t="s">
        <v>820</v>
      </c>
      <c r="J391" s="8"/>
      <c r="K391" s="119">
        <v>385.69</v>
      </c>
      <c r="L391" s="119">
        <v>614.81359999999995</v>
      </c>
      <c r="M391" s="119">
        <v>1000.5036</v>
      </c>
    </row>
    <row r="392" spans="3:13">
      <c r="C392" s="89"/>
      <c r="D392" s="8"/>
      <c r="E392" s="92"/>
      <c r="F392" s="88"/>
      <c r="G392" s="8"/>
      <c r="H392" s="99"/>
      <c r="I392" s="8"/>
      <c r="J392" s="8"/>
      <c r="K392" s="8"/>
      <c r="L392" s="8"/>
      <c r="M392" s="8"/>
    </row>
    <row r="393" spans="3:13" ht="25">
      <c r="C393" s="89"/>
      <c r="D393" s="8"/>
      <c r="E393" s="92"/>
      <c r="F393" s="8"/>
      <c r="G393" s="110" t="s">
        <v>43</v>
      </c>
      <c r="H393" s="109" t="s">
        <v>806</v>
      </c>
      <c r="I393" s="110" t="s">
        <v>807</v>
      </c>
      <c r="J393" s="110" t="s">
        <v>808</v>
      </c>
      <c r="K393" s="110" t="s">
        <v>809</v>
      </c>
      <c r="L393" s="110" t="s">
        <v>810</v>
      </c>
      <c r="M393" s="123" t="s">
        <v>830</v>
      </c>
    </row>
    <row r="394" spans="3:13" ht="52">
      <c r="C394" s="89" t="s">
        <v>1101</v>
      </c>
      <c r="D394" s="113" t="s">
        <v>392</v>
      </c>
      <c r="E394" s="90" t="s">
        <v>17</v>
      </c>
      <c r="F394" s="113" t="s">
        <v>393</v>
      </c>
      <c r="G394" s="90" t="s">
        <v>167</v>
      </c>
      <c r="H394" s="99"/>
      <c r="I394" s="8"/>
      <c r="J394" s="114"/>
      <c r="K394" s="114">
        <v>277.81000000000006</v>
      </c>
      <c r="L394" s="114">
        <v>33.340000000000003</v>
      </c>
      <c r="M394" s="114">
        <v>311.15000000000009</v>
      </c>
    </row>
    <row r="395" spans="3:13" ht="25">
      <c r="C395" s="89"/>
      <c r="D395" s="91" t="s">
        <v>1102</v>
      </c>
      <c r="E395" s="115" t="s">
        <v>1103</v>
      </c>
      <c r="F395" s="116" t="s">
        <v>1104</v>
      </c>
      <c r="G395" s="115" t="s">
        <v>167</v>
      </c>
      <c r="H395" s="117">
        <v>1</v>
      </c>
      <c r="I395" s="115">
        <v>260.05</v>
      </c>
      <c r="J395" s="115">
        <v>0</v>
      </c>
      <c r="K395" s="118">
        <v>260.05</v>
      </c>
      <c r="L395" s="118">
        <v>0</v>
      </c>
      <c r="M395" s="119">
        <v>260.05</v>
      </c>
    </row>
    <row r="396" spans="3:13" ht="25">
      <c r="C396" s="89"/>
      <c r="D396" s="91">
        <v>4350</v>
      </c>
      <c r="E396" s="115" t="s">
        <v>98</v>
      </c>
      <c r="F396" s="116" t="s">
        <v>1105</v>
      </c>
      <c r="G396" s="115" t="s">
        <v>869</v>
      </c>
      <c r="H396" s="117">
        <v>2</v>
      </c>
      <c r="I396" s="115" t="s">
        <v>1106</v>
      </c>
      <c r="J396" s="115" t="s">
        <v>871</v>
      </c>
      <c r="K396" s="118">
        <v>1.46</v>
      </c>
      <c r="L396" s="118">
        <v>0</v>
      </c>
      <c r="M396" s="119">
        <v>1.46</v>
      </c>
    </row>
    <row r="397" spans="3:13" ht="25">
      <c r="C397" s="89"/>
      <c r="D397" s="91">
        <v>4333</v>
      </c>
      <c r="E397" s="115" t="s">
        <v>98</v>
      </c>
      <c r="F397" s="116" t="s">
        <v>1107</v>
      </c>
      <c r="G397" s="115" t="s">
        <v>869</v>
      </c>
      <c r="H397" s="117">
        <v>2</v>
      </c>
      <c r="I397" s="115" t="s">
        <v>1108</v>
      </c>
      <c r="J397" s="115" t="s">
        <v>871</v>
      </c>
      <c r="K397" s="118">
        <v>0.6</v>
      </c>
      <c r="L397" s="118">
        <v>0</v>
      </c>
      <c r="M397" s="119">
        <v>0.6</v>
      </c>
    </row>
    <row r="398" spans="3:13">
      <c r="C398" s="89"/>
      <c r="D398" s="91">
        <v>88316</v>
      </c>
      <c r="E398" s="115" t="s">
        <v>98</v>
      </c>
      <c r="F398" s="116" t="s">
        <v>878</v>
      </c>
      <c r="G398" s="115" t="s">
        <v>824</v>
      </c>
      <c r="H398" s="117">
        <v>1</v>
      </c>
      <c r="I398" s="115">
        <v>7.7900000000000009</v>
      </c>
      <c r="J398" s="115" t="s">
        <v>879</v>
      </c>
      <c r="K398" s="118">
        <v>7.7900000000000009</v>
      </c>
      <c r="L398" s="118">
        <v>13.99</v>
      </c>
      <c r="M398" s="119">
        <v>21.78</v>
      </c>
    </row>
    <row r="399" spans="3:13">
      <c r="C399" s="89"/>
      <c r="D399" s="91">
        <v>88309</v>
      </c>
      <c r="E399" s="115" t="s">
        <v>98</v>
      </c>
      <c r="F399" s="116" t="s">
        <v>948</v>
      </c>
      <c r="G399" s="115" t="s">
        <v>824</v>
      </c>
      <c r="H399" s="117">
        <v>1</v>
      </c>
      <c r="I399" s="115">
        <v>7.91</v>
      </c>
      <c r="J399" s="115" t="s">
        <v>949</v>
      </c>
      <c r="K399" s="118">
        <v>7.91</v>
      </c>
      <c r="L399" s="118">
        <v>19.350000000000001</v>
      </c>
      <c r="M399" s="119">
        <v>27.26</v>
      </c>
    </row>
    <row r="400" spans="3:13">
      <c r="C400" s="89"/>
      <c r="D400" s="8"/>
      <c r="E400" s="92"/>
      <c r="F400" s="8"/>
      <c r="G400" s="8"/>
      <c r="H400" s="99"/>
      <c r="I400" s="120" t="s">
        <v>820</v>
      </c>
      <c r="J400" s="8"/>
      <c r="K400" s="119">
        <v>277.81000000000006</v>
      </c>
      <c r="L400" s="119">
        <v>33.340000000000003</v>
      </c>
      <c r="M400" s="119">
        <v>311.14999999999998</v>
      </c>
    </row>
    <row r="401" spans="3:13">
      <c r="C401" s="89"/>
      <c r="D401" s="8"/>
      <c r="E401" s="92"/>
      <c r="F401" s="88"/>
      <c r="G401" s="8"/>
      <c r="H401" s="99"/>
      <c r="I401" s="8"/>
      <c r="J401" s="8"/>
      <c r="K401" s="8"/>
      <c r="L401" s="8"/>
      <c r="M401" s="8"/>
    </row>
    <row r="402" spans="3:13" ht="25">
      <c r="C402" s="89"/>
      <c r="D402" s="8"/>
      <c r="E402" s="92"/>
      <c r="F402" s="8"/>
      <c r="G402" s="110" t="s">
        <v>43</v>
      </c>
      <c r="H402" s="109" t="s">
        <v>806</v>
      </c>
      <c r="I402" s="110" t="s">
        <v>807</v>
      </c>
      <c r="J402" s="110" t="s">
        <v>808</v>
      </c>
      <c r="K402" s="110" t="s">
        <v>809</v>
      </c>
      <c r="L402" s="110" t="s">
        <v>810</v>
      </c>
      <c r="M402" s="123" t="s">
        <v>830</v>
      </c>
    </row>
    <row r="403" spans="3:13" ht="26">
      <c r="C403" s="89" t="s">
        <v>1109</v>
      </c>
      <c r="D403" s="113" t="s">
        <v>181</v>
      </c>
      <c r="E403" s="90" t="s">
        <v>17</v>
      </c>
      <c r="F403" s="113" t="s">
        <v>182</v>
      </c>
      <c r="G403" s="90" t="s">
        <v>43</v>
      </c>
      <c r="H403" s="99"/>
      <c r="I403" s="8"/>
      <c r="J403" s="114"/>
      <c r="K403" s="114">
        <v>0</v>
      </c>
      <c r="L403" s="114">
        <v>296.37</v>
      </c>
      <c r="M403" s="114">
        <v>296.37</v>
      </c>
    </row>
    <row r="404" spans="3:13" ht="125">
      <c r="C404" s="89"/>
      <c r="D404" s="91" t="s">
        <v>1110</v>
      </c>
      <c r="E404" s="115" t="s">
        <v>1111</v>
      </c>
      <c r="F404" s="116" t="s">
        <v>1112</v>
      </c>
      <c r="G404" s="115" t="s">
        <v>43</v>
      </c>
      <c r="H404" s="117">
        <v>1</v>
      </c>
      <c r="I404" s="115">
        <v>0</v>
      </c>
      <c r="J404" s="115">
        <v>296.37</v>
      </c>
      <c r="K404" s="118">
        <v>0</v>
      </c>
      <c r="L404" s="128">
        <v>296.37</v>
      </c>
      <c r="M404" s="119">
        <v>296.37</v>
      </c>
    </row>
    <row r="405" spans="3:13">
      <c r="C405" s="89"/>
      <c r="D405" s="8"/>
      <c r="E405" s="92"/>
      <c r="F405" s="8"/>
      <c r="G405" s="8"/>
      <c r="H405" s="99"/>
      <c r="I405" s="120" t="s">
        <v>820</v>
      </c>
      <c r="J405" s="8"/>
      <c r="K405" s="119">
        <v>0</v>
      </c>
      <c r="L405" s="119">
        <v>296.37</v>
      </c>
      <c r="M405" s="119">
        <v>296.37</v>
      </c>
    </row>
    <row r="406" spans="3:13">
      <c r="C406" s="89"/>
      <c r="D406" s="8"/>
      <c r="E406" s="92"/>
      <c r="F406" s="88"/>
      <c r="G406" s="8"/>
      <c r="H406" s="99"/>
      <c r="I406" s="8"/>
      <c r="J406" s="8"/>
      <c r="K406" s="8"/>
      <c r="L406" s="8"/>
      <c r="M406" s="8"/>
    </row>
    <row r="407" spans="3:13" ht="25">
      <c r="C407" s="89"/>
      <c r="D407" s="8"/>
      <c r="E407" s="92"/>
      <c r="F407" s="8"/>
      <c r="G407" s="110" t="s">
        <v>43</v>
      </c>
      <c r="H407" s="109" t="s">
        <v>806</v>
      </c>
      <c r="I407" s="110" t="s">
        <v>807</v>
      </c>
      <c r="J407" s="110" t="s">
        <v>808</v>
      </c>
      <c r="K407" s="110" t="s">
        <v>809</v>
      </c>
      <c r="L407" s="110" t="s">
        <v>810</v>
      </c>
      <c r="M407" s="123" t="s">
        <v>830</v>
      </c>
    </row>
    <row r="408" spans="3:13" ht="26">
      <c r="C408" s="89" t="s">
        <v>1113</v>
      </c>
      <c r="D408" s="113" t="s">
        <v>47</v>
      </c>
      <c r="E408" s="90" t="s">
        <v>17</v>
      </c>
      <c r="F408" s="113" t="s">
        <v>48</v>
      </c>
      <c r="G408" s="90" t="s">
        <v>43</v>
      </c>
      <c r="H408" s="99"/>
      <c r="I408" s="8"/>
      <c r="J408" s="114"/>
      <c r="K408" s="114">
        <v>396.79999999999984</v>
      </c>
      <c r="L408" s="114">
        <v>5438</v>
      </c>
      <c r="M408" s="114">
        <v>5834.8</v>
      </c>
    </row>
    <row r="409" spans="3:13">
      <c r="C409" s="89"/>
      <c r="D409" s="91">
        <v>90769</v>
      </c>
      <c r="E409" s="115" t="s">
        <v>98</v>
      </c>
      <c r="F409" s="116" t="s">
        <v>1114</v>
      </c>
      <c r="G409" s="115" t="s">
        <v>824</v>
      </c>
      <c r="H409" s="117">
        <v>40</v>
      </c>
      <c r="I409" s="115">
        <v>2.1299999999999955</v>
      </c>
      <c r="J409" s="115" t="s">
        <v>1115</v>
      </c>
      <c r="K409" s="118">
        <v>85.199999999999818</v>
      </c>
      <c r="L409" s="118">
        <v>4845.6000000000004</v>
      </c>
      <c r="M409" s="119">
        <v>4930.8</v>
      </c>
    </row>
    <row r="410" spans="3:13">
      <c r="C410" s="89"/>
      <c r="D410" s="91">
        <v>88243</v>
      </c>
      <c r="E410" s="115" t="s">
        <v>98</v>
      </c>
      <c r="F410" s="116" t="s">
        <v>975</v>
      </c>
      <c r="G410" s="115" t="s">
        <v>824</v>
      </c>
      <c r="H410" s="117">
        <v>40</v>
      </c>
      <c r="I410" s="115">
        <v>7.7900000000000009</v>
      </c>
      <c r="J410" s="115" t="s">
        <v>613</v>
      </c>
      <c r="K410" s="118">
        <v>311.60000000000002</v>
      </c>
      <c r="L410" s="118">
        <v>592.4</v>
      </c>
      <c r="M410" s="119">
        <v>904</v>
      </c>
    </row>
    <row r="411" spans="3:13">
      <c r="C411" s="89"/>
      <c r="D411" s="8"/>
      <c r="E411" s="92"/>
      <c r="F411" s="8"/>
      <c r="G411" s="8"/>
      <c r="H411" s="99"/>
      <c r="I411" s="120" t="s">
        <v>820</v>
      </c>
      <c r="J411" s="8"/>
      <c r="K411" s="119">
        <v>396.79999999999984</v>
      </c>
      <c r="L411" s="119">
        <v>5438</v>
      </c>
      <c r="M411" s="119">
        <v>5834.8</v>
      </c>
    </row>
    <row r="412" spans="3:13">
      <c r="C412" s="89"/>
      <c r="D412" s="8"/>
      <c r="E412" s="92"/>
      <c r="F412" s="88"/>
      <c r="G412" s="8"/>
      <c r="H412" s="99"/>
      <c r="I412" s="8"/>
      <c r="J412" s="8"/>
      <c r="K412" s="8"/>
      <c r="L412" s="8"/>
      <c r="M412" s="8"/>
    </row>
    <row r="413" spans="3:13" ht="25">
      <c r="C413" s="89"/>
      <c r="D413" s="8"/>
      <c r="E413" s="92"/>
      <c r="F413" s="8"/>
      <c r="G413" s="110" t="s">
        <v>43</v>
      </c>
      <c r="H413" s="109" t="s">
        <v>806</v>
      </c>
      <c r="I413" s="110" t="s">
        <v>807</v>
      </c>
      <c r="J413" s="110" t="s">
        <v>808</v>
      </c>
      <c r="K413" s="110" t="s">
        <v>809</v>
      </c>
      <c r="L413" s="110" t="s">
        <v>810</v>
      </c>
      <c r="M413" s="123" t="s">
        <v>830</v>
      </c>
    </row>
    <row r="414" spans="3:13" ht="39">
      <c r="C414" s="89" t="s">
        <v>1116</v>
      </c>
      <c r="D414" s="113" t="s">
        <v>50</v>
      </c>
      <c r="E414" s="90" t="s">
        <v>17</v>
      </c>
      <c r="F414" s="113" t="s">
        <v>51</v>
      </c>
      <c r="G414" s="90" t="s">
        <v>52</v>
      </c>
      <c r="H414" s="99"/>
      <c r="I414" s="8"/>
      <c r="J414" s="114"/>
      <c r="K414" s="114">
        <v>0</v>
      </c>
      <c r="L414" s="114">
        <v>20</v>
      </c>
      <c r="M414" s="114">
        <v>20</v>
      </c>
    </row>
    <row r="415" spans="3:13" ht="25">
      <c r="C415" s="89"/>
      <c r="D415" s="91" t="s">
        <v>1117</v>
      </c>
      <c r="E415" s="115" t="s">
        <v>1118</v>
      </c>
      <c r="F415" s="116" t="s">
        <v>1119</v>
      </c>
      <c r="G415" s="115" t="s">
        <v>52</v>
      </c>
      <c r="H415" s="117">
        <v>1</v>
      </c>
      <c r="I415" s="115">
        <v>0</v>
      </c>
      <c r="J415" s="115">
        <v>20</v>
      </c>
      <c r="K415" s="118">
        <v>0</v>
      </c>
      <c r="L415" s="118">
        <v>20</v>
      </c>
      <c r="M415" s="119">
        <v>20</v>
      </c>
    </row>
    <row r="416" spans="3:13">
      <c r="C416" s="89"/>
      <c r="D416" s="8"/>
      <c r="E416" s="92"/>
      <c r="F416" s="8"/>
      <c r="G416" s="8"/>
      <c r="H416" s="99"/>
      <c r="I416" s="120" t="s">
        <v>820</v>
      </c>
      <c r="J416" s="8"/>
      <c r="K416" s="119">
        <v>0</v>
      </c>
      <c r="L416" s="119">
        <v>20</v>
      </c>
      <c r="M416" s="119">
        <v>20</v>
      </c>
    </row>
    <row r="417" spans="3:13">
      <c r="C417" s="89"/>
      <c r="D417" s="8"/>
      <c r="E417" s="92"/>
      <c r="F417" s="88"/>
      <c r="G417" s="8"/>
      <c r="H417" s="99"/>
      <c r="I417" s="8"/>
      <c r="J417" s="8"/>
      <c r="K417" s="8"/>
      <c r="L417" s="8"/>
      <c r="M417" s="8"/>
    </row>
    <row r="418" spans="3:13" ht="25">
      <c r="C418" s="89"/>
      <c r="D418" s="8"/>
      <c r="E418" s="92"/>
      <c r="F418" s="8"/>
      <c r="G418" s="110" t="s">
        <v>43</v>
      </c>
      <c r="H418" s="109" t="s">
        <v>806</v>
      </c>
      <c r="I418" s="110" t="s">
        <v>807</v>
      </c>
      <c r="J418" s="110" t="s">
        <v>808</v>
      </c>
      <c r="K418" s="110" t="s">
        <v>809</v>
      </c>
      <c r="L418" s="110" t="s">
        <v>810</v>
      </c>
      <c r="M418" s="123" t="s">
        <v>830</v>
      </c>
    </row>
    <row r="419" spans="3:13" ht="26">
      <c r="C419" s="89" t="s">
        <v>1120</v>
      </c>
      <c r="D419" s="113" t="s">
        <v>60</v>
      </c>
      <c r="E419" s="90" t="s">
        <v>17</v>
      </c>
      <c r="F419" s="113" t="s">
        <v>61</v>
      </c>
      <c r="G419" s="90" t="s">
        <v>52</v>
      </c>
      <c r="H419" s="99"/>
      <c r="I419" s="8"/>
      <c r="J419" s="114"/>
      <c r="K419" s="114">
        <v>0</v>
      </c>
      <c r="L419" s="114">
        <v>3.3</v>
      </c>
      <c r="M419" s="114">
        <v>3.3</v>
      </c>
    </row>
    <row r="420" spans="3:13" ht="37.5">
      <c r="C420" s="89"/>
      <c r="D420" s="91" t="s">
        <v>1121</v>
      </c>
      <c r="E420" s="115" t="s">
        <v>1122</v>
      </c>
      <c r="F420" s="116" t="s">
        <v>1123</v>
      </c>
      <c r="G420" s="115" t="s">
        <v>52</v>
      </c>
      <c r="H420" s="117">
        <v>1</v>
      </c>
      <c r="I420" s="115">
        <v>0</v>
      </c>
      <c r="J420" s="115">
        <v>3.3</v>
      </c>
      <c r="K420" s="118">
        <v>0</v>
      </c>
      <c r="L420" s="118">
        <v>3.3</v>
      </c>
      <c r="M420" s="119">
        <v>3.3</v>
      </c>
    </row>
    <row r="421" spans="3:13">
      <c r="C421" s="89"/>
      <c r="D421" s="8"/>
      <c r="E421" s="92"/>
      <c r="F421" s="8"/>
      <c r="G421" s="8"/>
      <c r="H421" s="99"/>
      <c r="I421" s="120" t="s">
        <v>820</v>
      </c>
      <c r="J421" s="8"/>
      <c r="K421" s="119">
        <v>0</v>
      </c>
      <c r="L421" s="119">
        <v>3.3</v>
      </c>
      <c r="M421" s="119">
        <v>3.3</v>
      </c>
    </row>
    <row r="422" spans="3:13">
      <c r="C422" s="89"/>
      <c r="D422" s="8"/>
      <c r="E422" s="92"/>
      <c r="F422" s="88"/>
      <c r="G422" s="8"/>
      <c r="H422" s="99"/>
      <c r="I422" s="8"/>
      <c r="J422" s="8"/>
      <c r="K422" s="8"/>
      <c r="L422" s="8"/>
      <c r="M422" s="8"/>
    </row>
    <row r="423" spans="3:13" ht="25">
      <c r="C423" s="89"/>
      <c r="D423" s="8"/>
      <c r="E423" s="92"/>
      <c r="F423" s="8"/>
      <c r="G423" s="110" t="s">
        <v>43</v>
      </c>
      <c r="H423" s="109" t="s">
        <v>806</v>
      </c>
      <c r="I423" s="110" t="s">
        <v>807</v>
      </c>
      <c r="J423" s="110" t="s">
        <v>808</v>
      </c>
      <c r="K423" s="110" t="s">
        <v>809</v>
      </c>
      <c r="L423" s="110" t="s">
        <v>810</v>
      </c>
      <c r="M423" s="123" t="s">
        <v>830</v>
      </c>
    </row>
    <row r="424" spans="3:13" ht="26">
      <c r="C424" s="89" t="s">
        <v>1124</v>
      </c>
      <c r="D424" s="113" t="s">
        <v>63</v>
      </c>
      <c r="E424" s="90" t="s">
        <v>17</v>
      </c>
      <c r="F424" s="113" t="s">
        <v>64</v>
      </c>
      <c r="G424" s="90" t="s">
        <v>52</v>
      </c>
      <c r="H424" s="99"/>
      <c r="I424" s="8"/>
      <c r="J424" s="114"/>
      <c r="K424" s="114">
        <v>0</v>
      </c>
      <c r="L424" s="114">
        <v>2.7</v>
      </c>
      <c r="M424" s="114">
        <v>2.7</v>
      </c>
    </row>
    <row r="425" spans="3:13" ht="25">
      <c r="C425" s="89"/>
      <c r="D425" s="91" t="s">
        <v>1125</v>
      </c>
      <c r="E425" s="115" t="s">
        <v>1126</v>
      </c>
      <c r="F425" s="116" t="s">
        <v>1127</v>
      </c>
      <c r="G425" s="115" t="s">
        <v>52</v>
      </c>
      <c r="H425" s="117">
        <v>1</v>
      </c>
      <c r="I425" s="115">
        <v>0</v>
      </c>
      <c r="J425" s="115">
        <v>2.7</v>
      </c>
      <c r="K425" s="118">
        <v>0</v>
      </c>
      <c r="L425" s="118">
        <v>2.7</v>
      </c>
      <c r="M425" s="119">
        <v>2.7</v>
      </c>
    </row>
    <row r="426" spans="3:13">
      <c r="C426" s="89"/>
      <c r="D426" s="8"/>
      <c r="E426" s="92"/>
      <c r="F426" s="8"/>
      <c r="G426" s="8"/>
      <c r="H426" s="99"/>
      <c r="I426" s="120" t="s">
        <v>820</v>
      </c>
      <c r="J426" s="8"/>
      <c r="K426" s="119">
        <v>0</v>
      </c>
      <c r="L426" s="119">
        <v>2.7</v>
      </c>
      <c r="M426" s="119">
        <v>2.7</v>
      </c>
    </row>
    <row r="427" spans="3:13">
      <c r="C427" s="89"/>
      <c r="D427" s="8"/>
      <c r="E427" s="92"/>
      <c r="F427" s="88"/>
      <c r="G427" s="8"/>
      <c r="H427" s="99"/>
      <c r="I427" s="8"/>
      <c r="J427" s="8"/>
      <c r="K427" s="8"/>
      <c r="L427" s="8"/>
      <c r="M427" s="8"/>
    </row>
    <row r="428" spans="3:13" ht="25">
      <c r="C428" s="89"/>
      <c r="D428" s="8"/>
      <c r="E428" s="92"/>
      <c r="F428" s="8"/>
      <c r="G428" s="110" t="s">
        <v>43</v>
      </c>
      <c r="H428" s="109" t="s">
        <v>806</v>
      </c>
      <c r="I428" s="110" t="s">
        <v>807</v>
      </c>
      <c r="J428" s="110" t="s">
        <v>808</v>
      </c>
      <c r="K428" s="110" t="s">
        <v>809</v>
      </c>
      <c r="L428" s="110" t="s">
        <v>810</v>
      </c>
      <c r="M428" s="123" t="s">
        <v>830</v>
      </c>
    </row>
    <row r="429" spans="3:13" ht="26">
      <c r="C429" s="89" t="s">
        <v>1128</v>
      </c>
      <c r="D429" s="113" t="s">
        <v>66</v>
      </c>
      <c r="E429" s="90" t="s">
        <v>17</v>
      </c>
      <c r="F429" s="113" t="s">
        <v>67</v>
      </c>
      <c r="G429" s="90" t="s">
        <v>52</v>
      </c>
      <c r="H429" s="99"/>
      <c r="I429" s="8"/>
      <c r="J429" s="114"/>
      <c r="K429" s="114">
        <v>0</v>
      </c>
      <c r="L429" s="114">
        <v>2</v>
      </c>
      <c r="M429" s="114">
        <v>2</v>
      </c>
    </row>
    <row r="430" spans="3:13" ht="25">
      <c r="C430" s="89"/>
      <c r="D430" s="91" t="s">
        <v>1129</v>
      </c>
      <c r="E430" s="115" t="s">
        <v>1130</v>
      </c>
      <c r="F430" s="116" t="s">
        <v>1131</v>
      </c>
      <c r="G430" s="115" t="s">
        <v>52</v>
      </c>
      <c r="H430" s="117">
        <v>1</v>
      </c>
      <c r="I430" s="115">
        <v>0</v>
      </c>
      <c r="J430" s="115">
        <v>2</v>
      </c>
      <c r="K430" s="118">
        <v>0</v>
      </c>
      <c r="L430" s="118">
        <v>2</v>
      </c>
      <c r="M430" s="119">
        <v>2</v>
      </c>
    </row>
    <row r="431" spans="3:13">
      <c r="C431" s="89"/>
      <c r="D431" s="8"/>
      <c r="E431" s="92"/>
      <c r="F431" s="8"/>
      <c r="G431" s="8"/>
      <c r="H431" s="99"/>
      <c r="I431" s="120" t="s">
        <v>820</v>
      </c>
      <c r="J431" s="8"/>
      <c r="K431" s="119">
        <v>0</v>
      </c>
      <c r="L431" s="119">
        <v>2</v>
      </c>
      <c r="M431" s="119">
        <v>2</v>
      </c>
    </row>
    <row r="432" spans="3:13">
      <c r="C432" s="89"/>
      <c r="D432" s="8"/>
      <c r="E432" s="92"/>
      <c r="F432" s="88"/>
      <c r="G432" s="8"/>
      <c r="H432" s="99"/>
      <c r="I432" s="8"/>
      <c r="J432" s="8"/>
      <c r="K432" s="8"/>
      <c r="L432" s="8"/>
      <c r="M432" s="8"/>
    </row>
    <row r="433" spans="3:13" ht="25">
      <c r="C433" s="89"/>
      <c r="D433" s="8"/>
      <c r="E433" s="92"/>
      <c r="F433" s="8"/>
      <c r="G433" s="110" t="s">
        <v>43</v>
      </c>
      <c r="H433" s="109" t="s">
        <v>806</v>
      </c>
      <c r="I433" s="110" t="s">
        <v>807</v>
      </c>
      <c r="J433" s="110" t="s">
        <v>808</v>
      </c>
      <c r="K433" s="110" t="s">
        <v>809</v>
      </c>
      <c r="L433" s="110" t="s">
        <v>810</v>
      </c>
      <c r="M433" s="123" t="s">
        <v>830</v>
      </c>
    </row>
    <row r="434" spans="3:13" ht="26">
      <c r="C434" s="89" t="s">
        <v>1132</v>
      </c>
      <c r="D434" s="113" t="s">
        <v>78</v>
      </c>
      <c r="E434" s="90" t="s">
        <v>17</v>
      </c>
      <c r="F434" s="113" t="s">
        <v>79</v>
      </c>
      <c r="G434" s="90" t="s">
        <v>52</v>
      </c>
      <c r="H434" s="99"/>
      <c r="I434" s="8"/>
      <c r="J434" s="114"/>
      <c r="K434" s="114">
        <v>0</v>
      </c>
      <c r="L434" s="114">
        <v>1.8</v>
      </c>
      <c r="M434" s="114">
        <v>1.8</v>
      </c>
    </row>
    <row r="435" spans="3:13" ht="25">
      <c r="C435" s="89"/>
      <c r="D435" s="91" t="s">
        <v>1133</v>
      </c>
      <c r="E435" s="115" t="s">
        <v>1134</v>
      </c>
      <c r="F435" s="116" t="s">
        <v>1135</v>
      </c>
      <c r="G435" s="115" t="s">
        <v>52</v>
      </c>
      <c r="H435" s="117">
        <v>1</v>
      </c>
      <c r="I435" s="115">
        <v>0</v>
      </c>
      <c r="J435" s="115">
        <v>1.8</v>
      </c>
      <c r="K435" s="118">
        <v>0</v>
      </c>
      <c r="L435" s="118">
        <v>1.8</v>
      </c>
      <c r="M435" s="119">
        <v>1.8</v>
      </c>
    </row>
    <row r="436" spans="3:13">
      <c r="C436" s="89"/>
      <c r="D436" s="8"/>
      <c r="E436" s="92"/>
      <c r="F436" s="8"/>
      <c r="G436" s="8"/>
      <c r="H436" s="99"/>
      <c r="I436" s="120" t="s">
        <v>820</v>
      </c>
      <c r="J436" s="8"/>
      <c r="K436" s="119">
        <v>0</v>
      </c>
      <c r="L436" s="119">
        <v>1.8</v>
      </c>
      <c r="M436" s="119">
        <v>1.8</v>
      </c>
    </row>
    <row r="437" spans="3:13">
      <c r="C437" s="89"/>
      <c r="D437" s="8"/>
      <c r="E437" s="92"/>
      <c r="F437" s="88"/>
      <c r="G437" s="8"/>
      <c r="H437" s="99"/>
      <c r="I437" s="8"/>
      <c r="J437" s="8"/>
      <c r="K437" s="8"/>
      <c r="L437" s="8"/>
      <c r="M437" s="8"/>
    </row>
    <row r="438" spans="3:13" ht="25">
      <c r="C438" s="89"/>
      <c r="D438" s="8"/>
      <c r="E438" s="92"/>
      <c r="F438" s="8"/>
      <c r="G438" s="110" t="s">
        <v>43</v>
      </c>
      <c r="H438" s="109" t="s">
        <v>806</v>
      </c>
      <c r="I438" s="110" t="s">
        <v>807</v>
      </c>
      <c r="J438" s="110" t="s">
        <v>808</v>
      </c>
      <c r="K438" s="110" t="s">
        <v>809</v>
      </c>
      <c r="L438" s="110" t="s">
        <v>810</v>
      </c>
      <c r="M438" s="123" t="s">
        <v>830</v>
      </c>
    </row>
    <row r="439" spans="3:13" ht="26">
      <c r="C439" s="89" t="s">
        <v>1136</v>
      </c>
      <c r="D439" s="113" t="s">
        <v>81</v>
      </c>
      <c r="E439" s="90" t="s">
        <v>17</v>
      </c>
      <c r="F439" s="113" t="s">
        <v>82</v>
      </c>
      <c r="G439" s="90" t="s">
        <v>52</v>
      </c>
      <c r="H439" s="99"/>
      <c r="I439" s="8"/>
      <c r="J439" s="114"/>
      <c r="K439" s="114">
        <v>0</v>
      </c>
      <c r="L439" s="114">
        <v>25</v>
      </c>
      <c r="M439" s="114">
        <v>25</v>
      </c>
    </row>
    <row r="440" spans="3:13" ht="25">
      <c r="C440" s="89"/>
      <c r="D440" s="91" t="s">
        <v>1137</v>
      </c>
      <c r="E440" s="115" t="s">
        <v>1138</v>
      </c>
      <c r="F440" s="116" t="s">
        <v>1139</v>
      </c>
      <c r="G440" s="115" t="s">
        <v>52</v>
      </c>
      <c r="H440" s="117">
        <v>1</v>
      </c>
      <c r="I440" s="115">
        <v>0</v>
      </c>
      <c r="J440" s="115">
        <v>25</v>
      </c>
      <c r="K440" s="118">
        <v>0</v>
      </c>
      <c r="L440" s="118">
        <v>25</v>
      </c>
      <c r="M440" s="119">
        <v>25</v>
      </c>
    </row>
    <row r="441" spans="3:13">
      <c r="C441" s="89"/>
      <c r="D441" s="8"/>
      <c r="E441" s="92"/>
      <c r="F441" s="8"/>
      <c r="G441" s="8"/>
      <c r="H441" s="99"/>
      <c r="I441" s="120" t="s">
        <v>820</v>
      </c>
      <c r="J441" s="8"/>
      <c r="K441" s="119">
        <v>0</v>
      </c>
      <c r="L441" s="119">
        <v>25</v>
      </c>
      <c r="M441" s="119">
        <v>25</v>
      </c>
    </row>
    <row r="442" spans="3:13">
      <c r="C442" s="89"/>
      <c r="D442" s="8"/>
      <c r="E442" s="92"/>
      <c r="F442" s="88"/>
      <c r="G442" s="8"/>
      <c r="H442" s="99"/>
      <c r="I442" s="8"/>
      <c r="J442" s="8"/>
      <c r="K442" s="8"/>
      <c r="L442" s="8"/>
      <c r="M442" s="8"/>
    </row>
    <row r="443" spans="3:13" ht="25">
      <c r="C443" s="89"/>
      <c r="D443" s="8"/>
      <c r="E443" s="92"/>
      <c r="F443" s="8"/>
      <c r="G443" s="110" t="s">
        <v>43</v>
      </c>
      <c r="H443" s="109" t="s">
        <v>806</v>
      </c>
      <c r="I443" s="110" t="s">
        <v>807</v>
      </c>
      <c r="J443" s="110" t="s">
        <v>808</v>
      </c>
      <c r="K443" s="110" t="s">
        <v>809</v>
      </c>
      <c r="L443" s="110" t="s">
        <v>810</v>
      </c>
      <c r="M443" s="123" t="s">
        <v>830</v>
      </c>
    </row>
    <row r="444" spans="3:13" ht="26">
      <c r="C444" s="89" t="s">
        <v>1140</v>
      </c>
      <c r="D444" s="113" t="s">
        <v>87</v>
      </c>
      <c r="E444" s="90" t="s">
        <v>17</v>
      </c>
      <c r="F444" s="113" t="s">
        <v>88</v>
      </c>
      <c r="G444" s="90" t="s">
        <v>52</v>
      </c>
      <c r="H444" s="99"/>
      <c r="I444" s="8"/>
      <c r="J444" s="114"/>
      <c r="K444" s="114">
        <v>0</v>
      </c>
      <c r="L444" s="114">
        <v>3</v>
      </c>
      <c r="M444" s="114">
        <v>3</v>
      </c>
    </row>
    <row r="445" spans="3:13" ht="37.5">
      <c r="C445" s="89"/>
      <c r="D445" s="91" t="s">
        <v>1141</v>
      </c>
      <c r="E445" s="115" t="s">
        <v>1142</v>
      </c>
      <c r="F445" s="116" t="s">
        <v>1143</v>
      </c>
      <c r="G445" s="115" t="s">
        <v>52</v>
      </c>
      <c r="H445" s="117">
        <v>1</v>
      </c>
      <c r="I445" s="115">
        <v>0</v>
      </c>
      <c r="J445" s="115">
        <v>3</v>
      </c>
      <c r="K445" s="118">
        <v>0</v>
      </c>
      <c r="L445" s="118">
        <v>3</v>
      </c>
      <c r="M445" s="119">
        <v>3</v>
      </c>
    </row>
    <row r="446" spans="3:13">
      <c r="C446" s="89"/>
      <c r="D446" s="8"/>
      <c r="E446" s="92"/>
      <c r="F446" s="8"/>
      <c r="G446" s="8"/>
      <c r="H446" s="99"/>
      <c r="I446" s="120" t="s">
        <v>820</v>
      </c>
      <c r="J446" s="8"/>
      <c r="K446" s="119">
        <v>0</v>
      </c>
      <c r="L446" s="119">
        <v>3</v>
      </c>
      <c r="M446" s="119">
        <v>3</v>
      </c>
    </row>
    <row r="447" spans="3:13">
      <c r="C447" s="89"/>
      <c r="D447" s="8"/>
      <c r="E447" s="92"/>
      <c r="F447" s="88"/>
      <c r="G447" s="8"/>
      <c r="H447" s="99"/>
      <c r="I447" s="8"/>
      <c r="J447" s="8"/>
      <c r="K447" s="8"/>
      <c r="L447" s="8"/>
      <c r="M447" s="8"/>
    </row>
    <row r="448" spans="3:13" ht="25">
      <c r="C448" s="89"/>
      <c r="D448" s="8"/>
      <c r="E448" s="92"/>
      <c r="F448" s="8"/>
      <c r="G448" s="110" t="s">
        <v>43</v>
      </c>
      <c r="H448" s="109" t="s">
        <v>806</v>
      </c>
      <c r="I448" s="110" t="s">
        <v>807</v>
      </c>
      <c r="J448" s="110" t="s">
        <v>808</v>
      </c>
      <c r="K448" s="110" t="s">
        <v>809</v>
      </c>
      <c r="L448" s="110" t="s">
        <v>810</v>
      </c>
      <c r="M448" s="123" t="s">
        <v>830</v>
      </c>
    </row>
    <row r="449" spans="3:13" ht="26">
      <c r="C449" s="89" t="s">
        <v>1144</v>
      </c>
      <c r="D449" s="113" t="s">
        <v>90</v>
      </c>
      <c r="E449" s="90" t="s">
        <v>17</v>
      </c>
      <c r="F449" s="113" t="s">
        <v>91</v>
      </c>
      <c r="G449" s="90" t="s">
        <v>52</v>
      </c>
      <c r="H449" s="99"/>
      <c r="I449" s="8"/>
      <c r="J449" s="114"/>
      <c r="K449" s="114">
        <v>0</v>
      </c>
      <c r="L449" s="114">
        <v>1.8</v>
      </c>
      <c r="M449" s="114">
        <v>1.8</v>
      </c>
    </row>
    <row r="450" spans="3:13" ht="25">
      <c r="C450" s="89"/>
      <c r="D450" s="91" t="s">
        <v>1145</v>
      </c>
      <c r="E450" s="115" t="s">
        <v>1146</v>
      </c>
      <c r="F450" s="116" t="s">
        <v>1147</v>
      </c>
      <c r="G450" s="115" t="s">
        <v>52</v>
      </c>
      <c r="H450" s="117">
        <v>1</v>
      </c>
      <c r="I450" s="115">
        <v>0</v>
      </c>
      <c r="J450" s="115">
        <v>1.8</v>
      </c>
      <c r="K450" s="118">
        <v>0</v>
      </c>
      <c r="L450" s="118">
        <v>1.8</v>
      </c>
      <c r="M450" s="119">
        <v>1.8</v>
      </c>
    </row>
    <row r="451" spans="3:13">
      <c r="C451" s="89"/>
      <c r="D451" s="8"/>
      <c r="E451" s="92"/>
      <c r="F451" s="8"/>
      <c r="G451" s="8"/>
      <c r="H451" s="99"/>
      <c r="I451" s="120" t="s">
        <v>820</v>
      </c>
      <c r="J451" s="8"/>
      <c r="K451" s="119">
        <v>0</v>
      </c>
      <c r="L451" s="119">
        <v>1.8</v>
      </c>
      <c r="M451" s="119">
        <v>1.8</v>
      </c>
    </row>
    <row r="452" spans="3:13">
      <c r="C452" s="89"/>
      <c r="D452" s="8"/>
      <c r="E452" s="92"/>
      <c r="F452" s="88"/>
      <c r="G452" s="8"/>
      <c r="H452" s="99"/>
      <c r="I452" s="8"/>
      <c r="J452" s="8"/>
      <c r="K452" s="8"/>
      <c r="L452" s="8"/>
      <c r="M452" s="8"/>
    </row>
    <row r="453" spans="3:13" ht="25">
      <c r="C453" s="89"/>
      <c r="D453" s="8"/>
      <c r="E453" s="92"/>
      <c r="F453" s="8"/>
      <c r="G453" s="110" t="s">
        <v>43</v>
      </c>
      <c r="H453" s="109" t="s">
        <v>806</v>
      </c>
      <c r="I453" s="110" t="s">
        <v>807</v>
      </c>
      <c r="J453" s="110" t="s">
        <v>808</v>
      </c>
      <c r="K453" s="110" t="s">
        <v>809</v>
      </c>
      <c r="L453" s="110" t="s">
        <v>810</v>
      </c>
      <c r="M453" s="123" t="s">
        <v>830</v>
      </c>
    </row>
    <row r="454" spans="3:13" ht="26">
      <c r="C454" s="89" t="s">
        <v>1148</v>
      </c>
      <c r="D454" s="113" t="s">
        <v>116</v>
      </c>
      <c r="E454" s="90" t="s">
        <v>17</v>
      </c>
      <c r="F454" s="113" t="s">
        <v>117</v>
      </c>
      <c r="G454" s="90" t="s">
        <v>43</v>
      </c>
      <c r="H454" s="99"/>
      <c r="I454" s="8"/>
      <c r="J454" s="114"/>
      <c r="K454" s="114">
        <v>7.8450000000000015</v>
      </c>
      <c r="L454" s="114">
        <v>17.254999999999999</v>
      </c>
      <c r="M454" s="114">
        <v>25.1</v>
      </c>
    </row>
    <row r="455" spans="3:13">
      <c r="C455" s="89"/>
      <c r="D455" s="91">
        <v>88243</v>
      </c>
      <c r="E455" s="115" t="s">
        <v>98</v>
      </c>
      <c r="F455" s="116" t="s">
        <v>975</v>
      </c>
      <c r="G455" s="115" t="s">
        <v>824</v>
      </c>
      <c r="H455" s="117">
        <v>0.5</v>
      </c>
      <c r="I455" s="115">
        <v>7.7900000000000009</v>
      </c>
      <c r="J455" s="115" t="s">
        <v>613</v>
      </c>
      <c r="K455" s="118">
        <v>3.8950000000000005</v>
      </c>
      <c r="L455" s="118">
        <v>7.4050000000000002</v>
      </c>
      <c r="M455" s="119">
        <v>11.3</v>
      </c>
    </row>
    <row r="456" spans="3:13">
      <c r="C456" s="89"/>
      <c r="D456" s="91">
        <v>88264</v>
      </c>
      <c r="E456" s="115" t="s">
        <v>98</v>
      </c>
      <c r="F456" s="116" t="s">
        <v>826</v>
      </c>
      <c r="G456" s="115" t="s">
        <v>824</v>
      </c>
      <c r="H456" s="117">
        <v>0.5</v>
      </c>
      <c r="I456" s="115">
        <v>7.9000000000000021</v>
      </c>
      <c r="J456" s="115" t="s">
        <v>827</v>
      </c>
      <c r="K456" s="118">
        <v>3.9500000000000011</v>
      </c>
      <c r="L456" s="118">
        <v>9.85</v>
      </c>
      <c r="M456" s="119">
        <v>13.8</v>
      </c>
    </row>
    <row r="457" spans="3:13">
      <c r="C457" s="89"/>
      <c r="D457" s="8"/>
      <c r="E457" s="92"/>
      <c r="F457" s="8"/>
      <c r="G457" s="8"/>
      <c r="H457" s="99"/>
      <c r="I457" s="120" t="s">
        <v>820</v>
      </c>
      <c r="J457" s="8"/>
      <c r="K457" s="119">
        <v>7.8450000000000015</v>
      </c>
      <c r="L457" s="119">
        <v>17.254999999999999</v>
      </c>
      <c r="M457" s="119">
        <v>25.1</v>
      </c>
    </row>
    <row r="458" spans="3:13">
      <c r="C458" s="89"/>
      <c r="D458" s="8"/>
      <c r="E458" s="92"/>
      <c r="F458" s="88"/>
      <c r="G458" s="8"/>
      <c r="H458" s="99"/>
      <c r="I458" s="8"/>
      <c r="J458" s="8"/>
      <c r="K458" s="8"/>
      <c r="L458" s="8"/>
      <c r="M458" s="8"/>
    </row>
    <row r="459" spans="3:13" ht="25">
      <c r="C459" s="89"/>
      <c r="D459" s="8"/>
      <c r="E459" s="92"/>
      <c r="F459" s="8"/>
      <c r="G459" s="110" t="s">
        <v>43</v>
      </c>
      <c r="H459" s="109" t="s">
        <v>806</v>
      </c>
      <c r="I459" s="110" t="s">
        <v>807</v>
      </c>
      <c r="J459" s="110" t="s">
        <v>808</v>
      </c>
      <c r="K459" s="110" t="s">
        <v>809</v>
      </c>
      <c r="L459" s="110" t="s">
        <v>810</v>
      </c>
      <c r="M459" s="123" t="s">
        <v>830</v>
      </c>
    </row>
    <row r="460" spans="3:13" ht="26">
      <c r="C460" s="89" t="s">
        <v>1149</v>
      </c>
      <c r="D460" s="113" t="s">
        <v>125</v>
      </c>
      <c r="E460" s="90" t="s">
        <v>17</v>
      </c>
      <c r="F460" s="113" t="s">
        <v>126</v>
      </c>
      <c r="G460" s="90" t="s">
        <v>43</v>
      </c>
      <c r="H460" s="99"/>
      <c r="I460" s="8"/>
      <c r="J460" s="114"/>
      <c r="K460" s="114">
        <v>2760.8000000000006</v>
      </c>
      <c r="L460" s="114">
        <v>8216.7999999999993</v>
      </c>
      <c r="M460" s="114">
        <v>10977.6</v>
      </c>
    </row>
    <row r="461" spans="3:13">
      <c r="C461" s="89"/>
      <c r="D461" s="91">
        <v>88275</v>
      </c>
      <c r="E461" s="115" t="s">
        <v>98</v>
      </c>
      <c r="F461" s="116" t="s">
        <v>1150</v>
      </c>
      <c r="G461" s="115" t="s">
        <v>824</v>
      </c>
      <c r="H461" s="117">
        <v>80</v>
      </c>
      <c r="I461" s="115">
        <v>6.7200000000000024</v>
      </c>
      <c r="J461" s="115" t="s">
        <v>1151</v>
      </c>
      <c r="K461" s="118">
        <v>537.60000000000014</v>
      </c>
      <c r="L461" s="118">
        <v>2084</v>
      </c>
      <c r="M461" s="119">
        <v>2621.6000000000004</v>
      </c>
    </row>
    <row r="462" spans="3:13">
      <c r="C462" s="89"/>
      <c r="D462" s="91">
        <v>88266</v>
      </c>
      <c r="E462" s="115" t="s">
        <v>98</v>
      </c>
      <c r="F462" s="116" t="s">
        <v>1079</v>
      </c>
      <c r="G462" s="115" t="s">
        <v>824</v>
      </c>
      <c r="H462" s="117">
        <v>80</v>
      </c>
      <c r="I462" s="115">
        <v>7.9000000000000021</v>
      </c>
      <c r="J462" s="115" t="s">
        <v>1096</v>
      </c>
      <c r="K462" s="118">
        <v>632.00000000000023</v>
      </c>
      <c r="L462" s="118">
        <v>1797.6</v>
      </c>
      <c r="M462" s="119">
        <v>2429.6000000000004</v>
      </c>
    </row>
    <row r="463" spans="3:13">
      <c r="C463" s="89"/>
      <c r="D463" s="91">
        <v>88264</v>
      </c>
      <c r="E463" s="115" t="s">
        <v>98</v>
      </c>
      <c r="F463" s="116" t="s">
        <v>826</v>
      </c>
      <c r="G463" s="115" t="s">
        <v>824</v>
      </c>
      <c r="H463" s="117">
        <v>16</v>
      </c>
      <c r="I463" s="115">
        <v>7.9000000000000021</v>
      </c>
      <c r="J463" s="115" t="s">
        <v>827</v>
      </c>
      <c r="K463" s="118">
        <v>126.40000000000003</v>
      </c>
      <c r="L463" s="118">
        <v>315.2</v>
      </c>
      <c r="M463" s="119">
        <v>441.6</v>
      </c>
    </row>
    <row r="464" spans="3:13">
      <c r="C464" s="89"/>
      <c r="D464" s="91">
        <v>88243</v>
      </c>
      <c r="E464" s="115" t="s">
        <v>98</v>
      </c>
      <c r="F464" s="116" t="s">
        <v>975</v>
      </c>
      <c r="G464" s="115" t="s">
        <v>824</v>
      </c>
      <c r="H464" s="117">
        <v>80</v>
      </c>
      <c r="I464" s="115">
        <v>7.7900000000000009</v>
      </c>
      <c r="J464" s="115" t="s">
        <v>613</v>
      </c>
      <c r="K464" s="118">
        <v>623.20000000000005</v>
      </c>
      <c r="L464" s="118">
        <v>1184.8</v>
      </c>
      <c r="M464" s="119">
        <v>1808</v>
      </c>
    </row>
    <row r="465" spans="3:13">
      <c r="C465" s="89"/>
      <c r="D465" s="91">
        <v>88316</v>
      </c>
      <c r="E465" s="115" t="s">
        <v>98</v>
      </c>
      <c r="F465" s="116" t="s">
        <v>878</v>
      </c>
      <c r="G465" s="115" t="s">
        <v>824</v>
      </c>
      <c r="H465" s="117">
        <v>80</v>
      </c>
      <c r="I465" s="115">
        <v>7.7900000000000009</v>
      </c>
      <c r="J465" s="115" t="s">
        <v>879</v>
      </c>
      <c r="K465" s="118">
        <v>623.20000000000005</v>
      </c>
      <c r="L465" s="118">
        <v>1119.2</v>
      </c>
      <c r="M465" s="119">
        <v>1742.4</v>
      </c>
    </row>
    <row r="466" spans="3:13">
      <c r="C466" s="89"/>
      <c r="D466" s="91">
        <v>90776</v>
      </c>
      <c r="E466" s="115" t="s">
        <v>98</v>
      </c>
      <c r="F466" s="116" t="s">
        <v>1093</v>
      </c>
      <c r="G466" s="115" t="s">
        <v>824</v>
      </c>
      <c r="H466" s="117">
        <v>80</v>
      </c>
      <c r="I466" s="115">
        <v>2.7300000000000004</v>
      </c>
      <c r="J466" s="115" t="s">
        <v>1094</v>
      </c>
      <c r="K466" s="118">
        <v>218.40000000000003</v>
      </c>
      <c r="L466" s="118">
        <v>1716</v>
      </c>
      <c r="M466" s="119">
        <v>1934.4</v>
      </c>
    </row>
    <row r="467" spans="3:13">
      <c r="C467" s="89"/>
      <c r="D467" s="8"/>
      <c r="E467" s="92"/>
      <c r="F467" s="8"/>
      <c r="G467" s="8"/>
      <c r="H467" s="99"/>
      <c r="I467" s="120" t="s">
        <v>820</v>
      </c>
      <c r="J467" s="8"/>
      <c r="K467" s="119">
        <v>2760.8000000000006</v>
      </c>
      <c r="L467" s="119">
        <v>8216.7999999999993</v>
      </c>
      <c r="M467" s="119">
        <v>10977.6</v>
      </c>
    </row>
    <row r="468" spans="3:13">
      <c r="C468" s="89"/>
      <c r="D468" s="8"/>
      <c r="E468" s="92"/>
      <c r="F468" s="88"/>
      <c r="G468" s="8"/>
      <c r="H468" s="99"/>
      <c r="I468" s="8"/>
      <c r="J468" s="8"/>
      <c r="K468" s="8"/>
      <c r="L468" s="8"/>
      <c r="M468" s="8"/>
    </row>
    <row r="469" spans="3:13" ht="25">
      <c r="C469" s="89"/>
      <c r="D469" s="8"/>
      <c r="E469" s="92"/>
      <c r="F469" s="8"/>
      <c r="G469" s="110" t="s">
        <v>43</v>
      </c>
      <c r="H469" s="109" t="s">
        <v>806</v>
      </c>
      <c r="I469" s="110" t="s">
        <v>807</v>
      </c>
      <c r="J469" s="110" t="s">
        <v>808</v>
      </c>
      <c r="K469" s="110" t="s">
        <v>809</v>
      </c>
      <c r="L469" s="110" t="s">
        <v>810</v>
      </c>
      <c r="M469" s="123" t="s">
        <v>830</v>
      </c>
    </row>
    <row r="470" spans="3:13" ht="52">
      <c r="C470" s="89" t="s">
        <v>1152</v>
      </c>
      <c r="D470" s="113" t="s">
        <v>731</v>
      </c>
      <c r="E470" s="90" t="s">
        <v>17</v>
      </c>
      <c r="F470" s="113" t="s">
        <v>732</v>
      </c>
      <c r="G470" s="90" t="s">
        <v>43</v>
      </c>
      <c r="H470" s="99"/>
      <c r="I470" s="8"/>
      <c r="J470" s="114"/>
      <c r="K470" s="114">
        <v>273.79999999999995</v>
      </c>
      <c r="L470" s="114">
        <v>34.450000000000003</v>
      </c>
      <c r="M470" s="114">
        <v>308.24999999999994</v>
      </c>
    </row>
    <row r="471" spans="3:13" ht="25">
      <c r="C471" s="89"/>
      <c r="D471" s="91" t="s">
        <v>1153</v>
      </c>
      <c r="E471" s="115" t="s">
        <v>1154</v>
      </c>
      <c r="F471" s="116" t="s">
        <v>1155</v>
      </c>
      <c r="G471" s="115" t="s">
        <v>43</v>
      </c>
      <c r="H471" s="117">
        <v>1</v>
      </c>
      <c r="I471" s="115">
        <v>258</v>
      </c>
      <c r="J471" s="115">
        <v>0</v>
      </c>
      <c r="K471" s="118">
        <v>258</v>
      </c>
      <c r="L471" s="118">
        <v>0</v>
      </c>
      <c r="M471" s="119">
        <v>258</v>
      </c>
    </row>
    <row r="472" spans="3:13">
      <c r="C472" s="89"/>
      <c r="D472" s="91">
        <v>88264</v>
      </c>
      <c r="E472" s="115" t="s">
        <v>98</v>
      </c>
      <c r="F472" s="116" t="s">
        <v>826</v>
      </c>
      <c r="G472" s="115" t="s">
        <v>824</v>
      </c>
      <c r="H472" s="117">
        <v>1</v>
      </c>
      <c r="I472" s="115">
        <v>7.9000000000000021</v>
      </c>
      <c r="J472" s="115" t="s">
        <v>827</v>
      </c>
      <c r="K472" s="118">
        <v>7.9000000000000021</v>
      </c>
      <c r="L472" s="118">
        <v>19.7</v>
      </c>
      <c r="M472" s="119">
        <v>27.6</v>
      </c>
    </row>
    <row r="473" spans="3:13">
      <c r="C473" s="89"/>
      <c r="D473" s="91">
        <v>88247</v>
      </c>
      <c r="E473" s="115" t="s">
        <v>98</v>
      </c>
      <c r="F473" s="116" t="s">
        <v>892</v>
      </c>
      <c r="G473" s="115" t="s">
        <v>824</v>
      </c>
      <c r="H473" s="117">
        <v>1</v>
      </c>
      <c r="I473" s="115">
        <v>7.8999999999999986</v>
      </c>
      <c r="J473" s="115" t="s">
        <v>893</v>
      </c>
      <c r="K473" s="118">
        <v>7.8999999999999986</v>
      </c>
      <c r="L473" s="118">
        <v>14.75</v>
      </c>
      <c r="M473" s="119">
        <v>22.65</v>
      </c>
    </row>
    <row r="474" spans="3:13">
      <c r="C474" s="89"/>
      <c r="D474" s="8"/>
      <c r="E474" s="92"/>
      <c r="F474" s="8"/>
      <c r="G474" s="8"/>
      <c r="H474" s="99"/>
      <c r="I474" s="120" t="s">
        <v>820</v>
      </c>
      <c r="J474" s="8"/>
      <c r="K474" s="119">
        <v>273.79999999999995</v>
      </c>
      <c r="L474" s="119">
        <v>34.450000000000003</v>
      </c>
      <c r="M474" s="119">
        <v>308.25</v>
      </c>
    </row>
    <row r="475" spans="3:13">
      <c r="C475" s="89"/>
      <c r="D475" s="8"/>
      <c r="E475" s="92"/>
      <c r="F475" s="88"/>
      <c r="G475" s="8"/>
      <c r="H475" s="99"/>
      <c r="I475" s="8"/>
      <c r="J475" s="8"/>
      <c r="K475" s="8"/>
      <c r="L475" s="8"/>
      <c r="M475" s="8"/>
    </row>
    <row r="476" spans="3:13" ht="25">
      <c r="C476" s="89"/>
      <c r="D476" s="8"/>
      <c r="E476" s="92"/>
      <c r="F476" s="8"/>
      <c r="G476" s="110" t="s">
        <v>43</v>
      </c>
      <c r="H476" s="109" t="s">
        <v>806</v>
      </c>
      <c r="I476" s="110" t="s">
        <v>807</v>
      </c>
      <c r="J476" s="110" t="s">
        <v>808</v>
      </c>
      <c r="K476" s="110" t="s">
        <v>809</v>
      </c>
      <c r="L476" s="110" t="s">
        <v>810</v>
      </c>
      <c r="M476" s="123" t="s">
        <v>830</v>
      </c>
    </row>
    <row r="477" spans="3:13" ht="26">
      <c r="C477" s="89" t="s">
        <v>1156</v>
      </c>
      <c r="D477" s="113" t="s">
        <v>754</v>
      </c>
      <c r="E477" s="90" t="s">
        <v>17</v>
      </c>
      <c r="F477" s="113" t="s">
        <v>755</v>
      </c>
      <c r="G477" s="90" t="s">
        <v>43</v>
      </c>
      <c r="H477" s="99"/>
      <c r="I477" s="8"/>
      <c r="J477" s="114"/>
      <c r="K477" s="114">
        <v>3691.29</v>
      </c>
      <c r="L477" s="114">
        <v>0</v>
      </c>
      <c r="M477" s="114">
        <v>3691.29</v>
      </c>
    </row>
    <row r="478" spans="3:13" ht="37.5">
      <c r="C478" s="89"/>
      <c r="D478" s="91" t="s">
        <v>1157</v>
      </c>
      <c r="E478" s="115" t="s">
        <v>1158</v>
      </c>
      <c r="F478" s="116" t="s">
        <v>1159</v>
      </c>
      <c r="G478" s="115" t="s">
        <v>43</v>
      </c>
      <c r="H478" s="117">
        <v>1</v>
      </c>
      <c r="I478" s="115">
        <v>3691.29</v>
      </c>
      <c r="J478" s="115">
        <v>0</v>
      </c>
      <c r="K478" s="118">
        <v>3691.29</v>
      </c>
      <c r="L478" s="118">
        <v>0</v>
      </c>
      <c r="M478" s="119">
        <v>3691.29</v>
      </c>
    </row>
    <row r="479" spans="3:13">
      <c r="C479" s="89"/>
      <c r="D479" s="8"/>
      <c r="E479" s="92"/>
      <c r="F479" s="8"/>
      <c r="G479" s="8"/>
      <c r="H479" s="99"/>
      <c r="I479" s="120" t="s">
        <v>820</v>
      </c>
      <c r="J479" s="8"/>
      <c r="K479" s="119">
        <v>3691.29</v>
      </c>
      <c r="L479" s="119">
        <v>0</v>
      </c>
      <c r="M479" s="119">
        <v>3691.29</v>
      </c>
    </row>
    <row r="480" spans="3:13">
      <c r="C480" s="89"/>
      <c r="D480" s="8"/>
      <c r="E480" s="92"/>
      <c r="F480" s="88"/>
      <c r="G480" s="8"/>
      <c r="H480" s="99"/>
      <c r="I480" s="8"/>
      <c r="J480" s="8"/>
      <c r="K480" s="8"/>
      <c r="L480" s="8"/>
      <c r="M480" s="8"/>
    </row>
    <row r="481" spans="3:13" ht="25">
      <c r="C481" s="89"/>
      <c r="D481" s="8"/>
      <c r="E481" s="92"/>
      <c r="F481" s="8"/>
      <c r="G481" s="110" t="s">
        <v>43</v>
      </c>
      <c r="H481" s="109" t="s">
        <v>806</v>
      </c>
      <c r="I481" s="110" t="s">
        <v>807</v>
      </c>
      <c r="J481" s="110" t="s">
        <v>808</v>
      </c>
      <c r="K481" s="110" t="s">
        <v>809</v>
      </c>
      <c r="L481" s="110" t="s">
        <v>810</v>
      </c>
      <c r="M481" s="123" t="s">
        <v>830</v>
      </c>
    </row>
    <row r="482" spans="3:13" ht="26">
      <c r="C482" s="89" t="s">
        <v>1160</v>
      </c>
      <c r="D482" s="113" t="s">
        <v>754</v>
      </c>
      <c r="E482" s="90" t="s">
        <v>17</v>
      </c>
      <c r="F482" s="113" t="s">
        <v>757</v>
      </c>
      <c r="G482" s="90" t="s">
        <v>43</v>
      </c>
      <c r="H482" s="99"/>
      <c r="I482" s="8"/>
      <c r="J482" s="114"/>
      <c r="K482" s="114">
        <v>526.86000000000013</v>
      </c>
      <c r="L482" s="114">
        <v>17.225000000000001</v>
      </c>
      <c r="M482" s="114">
        <v>544.08500000000015</v>
      </c>
    </row>
    <row r="483" spans="3:13" ht="50">
      <c r="C483" s="89"/>
      <c r="D483" s="91" t="s">
        <v>1161</v>
      </c>
      <c r="E483" s="115" t="s">
        <v>1162</v>
      </c>
      <c r="F483" s="116" t="s">
        <v>1163</v>
      </c>
      <c r="G483" s="115" t="s">
        <v>43</v>
      </c>
      <c r="H483" s="117">
        <v>1</v>
      </c>
      <c r="I483" s="115">
        <v>518.96</v>
      </c>
      <c r="J483" s="115">
        <v>0</v>
      </c>
      <c r="K483" s="118">
        <v>518.96</v>
      </c>
      <c r="L483" s="118">
        <v>0</v>
      </c>
      <c r="M483" s="119">
        <v>518.96</v>
      </c>
    </row>
    <row r="484" spans="3:13">
      <c r="C484" s="89"/>
      <c r="D484" s="91">
        <v>88264</v>
      </c>
      <c r="E484" s="115" t="s">
        <v>98</v>
      </c>
      <c r="F484" s="116" t="s">
        <v>826</v>
      </c>
      <c r="G484" s="115" t="s">
        <v>824</v>
      </c>
      <c r="H484" s="117">
        <v>0.5</v>
      </c>
      <c r="I484" s="115">
        <v>7.9000000000000021</v>
      </c>
      <c r="J484" s="115" t="s">
        <v>827</v>
      </c>
      <c r="K484" s="118">
        <v>3.9500000000000011</v>
      </c>
      <c r="L484" s="118">
        <v>9.85</v>
      </c>
      <c r="M484" s="119">
        <v>13.8</v>
      </c>
    </row>
    <row r="485" spans="3:13">
      <c r="C485" s="89"/>
      <c r="D485" s="91">
        <v>88247</v>
      </c>
      <c r="E485" s="115" t="s">
        <v>98</v>
      </c>
      <c r="F485" s="116" t="s">
        <v>892</v>
      </c>
      <c r="G485" s="115" t="s">
        <v>824</v>
      </c>
      <c r="H485" s="117">
        <v>0.5</v>
      </c>
      <c r="I485" s="115">
        <v>7.8999999999999986</v>
      </c>
      <c r="J485" s="115" t="s">
        <v>893</v>
      </c>
      <c r="K485" s="118">
        <v>3.9499999999999993</v>
      </c>
      <c r="L485" s="118">
        <v>7.375</v>
      </c>
      <c r="M485" s="119">
        <v>11.324999999999999</v>
      </c>
    </row>
    <row r="486" spans="3:13">
      <c r="C486" s="89"/>
      <c r="D486" s="8"/>
      <c r="E486" s="92"/>
      <c r="F486" s="8"/>
      <c r="G486" s="8"/>
      <c r="H486" s="99"/>
      <c r="I486" s="120" t="s">
        <v>820</v>
      </c>
      <c r="J486" s="8"/>
      <c r="K486" s="119">
        <v>526.86000000000013</v>
      </c>
      <c r="L486" s="119">
        <v>17.225000000000001</v>
      </c>
      <c r="M486" s="119">
        <v>544.08500000000004</v>
      </c>
    </row>
    <row r="487" spans="3:13">
      <c r="C487" s="89"/>
      <c r="D487" s="8"/>
      <c r="E487" s="92"/>
      <c r="F487" s="88"/>
      <c r="G487" s="8"/>
      <c r="H487" s="99"/>
      <c r="I487" s="8"/>
      <c r="J487" s="8"/>
      <c r="K487" s="8"/>
      <c r="L487" s="8"/>
      <c r="M487" s="8"/>
    </row>
    <row r="488" spans="3:13" ht="25">
      <c r="C488" s="89"/>
      <c r="D488" s="8"/>
      <c r="E488" s="92"/>
      <c r="F488" s="8"/>
      <c r="G488" s="110" t="s">
        <v>43</v>
      </c>
      <c r="H488" s="109" t="s">
        <v>806</v>
      </c>
      <c r="I488" s="110" t="s">
        <v>807</v>
      </c>
      <c r="J488" s="110" t="s">
        <v>808</v>
      </c>
      <c r="K488" s="110" t="s">
        <v>809</v>
      </c>
      <c r="L488" s="110" t="s">
        <v>810</v>
      </c>
      <c r="M488" s="123" t="s">
        <v>830</v>
      </c>
    </row>
    <row r="489" spans="3:13" ht="52">
      <c r="C489" s="89" t="s">
        <v>1164</v>
      </c>
      <c r="D489" s="113" t="s">
        <v>591</v>
      </c>
      <c r="E489" s="90" t="s">
        <v>17</v>
      </c>
      <c r="F489" s="113" t="s">
        <v>592</v>
      </c>
      <c r="G489" s="90" t="s">
        <v>43</v>
      </c>
      <c r="H489" s="99"/>
      <c r="I489" s="8"/>
      <c r="J489" s="114"/>
      <c r="K489" s="114">
        <v>733.30332400000009</v>
      </c>
      <c r="L489" s="114">
        <v>565.81752300000005</v>
      </c>
      <c r="M489" s="114">
        <v>1299.1208470000001</v>
      </c>
    </row>
    <row r="490" spans="3:13" ht="25">
      <c r="C490" s="89"/>
      <c r="D490" s="91">
        <v>89355</v>
      </c>
      <c r="E490" s="115" t="s">
        <v>98</v>
      </c>
      <c r="F490" s="116" t="s">
        <v>506</v>
      </c>
      <c r="G490" s="115" t="s">
        <v>167</v>
      </c>
      <c r="H490" s="117" t="s">
        <v>1165</v>
      </c>
      <c r="I490" s="115">
        <v>8.8800000000000008</v>
      </c>
      <c r="J490" s="115" t="s">
        <v>507</v>
      </c>
      <c r="K490" s="118">
        <v>26.506800000000002</v>
      </c>
      <c r="L490" s="118">
        <v>33.073799999999999</v>
      </c>
      <c r="M490" s="119">
        <v>59.580600000000004</v>
      </c>
    </row>
    <row r="491" spans="3:13" ht="25">
      <c r="C491" s="89"/>
      <c r="D491" s="91">
        <v>89356</v>
      </c>
      <c r="E491" s="115" t="s">
        <v>98</v>
      </c>
      <c r="F491" s="116" t="s">
        <v>509</v>
      </c>
      <c r="G491" s="115" t="s">
        <v>167</v>
      </c>
      <c r="H491" s="117" t="s">
        <v>1166</v>
      </c>
      <c r="I491" s="115">
        <v>10.180000000000001</v>
      </c>
      <c r="J491" s="115" t="s">
        <v>510</v>
      </c>
      <c r="K491" s="118">
        <v>25.297300000000003</v>
      </c>
      <c r="L491" s="118">
        <v>31.932249999999996</v>
      </c>
      <c r="M491" s="119">
        <v>57.229550000000003</v>
      </c>
    </row>
    <row r="492" spans="3:13" ht="25">
      <c r="C492" s="89"/>
      <c r="D492" s="91">
        <v>89358</v>
      </c>
      <c r="E492" s="115" t="s">
        <v>98</v>
      </c>
      <c r="F492" s="116" t="s">
        <v>520</v>
      </c>
      <c r="G492" s="115" t="s">
        <v>171</v>
      </c>
      <c r="H492" s="117" t="s">
        <v>1167</v>
      </c>
      <c r="I492" s="115">
        <v>3.3</v>
      </c>
      <c r="J492" s="115" t="s">
        <v>521</v>
      </c>
      <c r="K492" s="118">
        <v>16.5</v>
      </c>
      <c r="L492" s="118">
        <v>22.200000000000003</v>
      </c>
      <c r="M492" s="119">
        <v>38.700000000000003</v>
      </c>
    </row>
    <row r="493" spans="3:13" ht="25">
      <c r="C493" s="89"/>
      <c r="D493" s="91">
        <v>89359</v>
      </c>
      <c r="E493" s="115" t="s">
        <v>98</v>
      </c>
      <c r="F493" s="116" t="s">
        <v>1168</v>
      </c>
      <c r="G493" s="115" t="s">
        <v>171</v>
      </c>
      <c r="H493" s="117" t="s">
        <v>1169</v>
      </c>
      <c r="I493" s="115">
        <v>3.8600000000000003</v>
      </c>
      <c r="J493" s="115" t="s">
        <v>521</v>
      </c>
      <c r="K493" s="118">
        <v>3.8600000000000003</v>
      </c>
      <c r="L493" s="118">
        <v>4.4400000000000004</v>
      </c>
      <c r="M493" s="119">
        <v>8.3000000000000007</v>
      </c>
    </row>
    <row r="494" spans="3:13" ht="25">
      <c r="C494" s="89"/>
      <c r="D494" s="91">
        <v>89362</v>
      </c>
      <c r="E494" s="115" t="s">
        <v>98</v>
      </c>
      <c r="F494" s="116" t="s">
        <v>523</v>
      </c>
      <c r="G494" s="115" t="s">
        <v>171</v>
      </c>
      <c r="H494" s="117" t="s">
        <v>1170</v>
      </c>
      <c r="I494" s="115">
        <v>4.0600000000000005</v>
      </c>
      <c r="J494" s="115" t="s">
        <v>524</v>
      </c>
      <c r="K494" s="118">
        <v>8.120000000000001</v>
      </c>
      <c r="L494" s="118">
        <v>10.3</v>
      </c>
      <c r="M494" s="119">
        <v>18.420000000000002</v>
      </c>
    </row>
    <row r="495" spans="3:13" ht="37.5">
      <c r="C495" s="89"/>
      <c r="D495" s="91">
        <v>89383</v>
      </c>
      <c r="E495" s="115" t="s">
        <v>98</v>
      </c>
      <c r="F495" s="116" t="s">
        <v>1171</v>
      </c>
      <c r="G495" s="115" t="s">
        <v>171</v>
      </c>
      <c r="H495" s="117" t="s">
        <v>1170</v>
      </c>
      <c r="I495" s="115">
        <v>3.2600000000000002</v>
      </c>
      <c r="J495" s="115" t="s">
        <v>1172</v>
      </c>
      <c r="K495" s="118">
        <v>6.5200000000000005</v>
      </c>
      <c r="L495" s="118">
        <v>6.38</v>
      </c>
      <c r="M495" s="119">
        <v>12.9</v>
      </c>
    </row>
    <row r="496" spans="3:13" ht="25">
      <c r="C496" s="89"/>
      <c r="D496" s="91">
        <v>89393</v>
      </c>
      <c r="E496" s="115" t="s">
        <v>98</v>
      </c>
      <c r="F496" s="116" t="s">
        <v>1173</v>
      </c>
      <c r="G496" s="115" t="s">
        <v>171</v>
      </c>
      <c r="H496" s="117" t="s">
        <v>1169</v>
      </c>
      <c r="I496" s="115">
        <v>4.82</v>
      </c>
      <c r="J496" s="115" t="s">
        <v>1174</v>
      </c>
      <c r="K496" s="118">
        <v>4.82</v>
      </c>
      <c r="L496" s="118">
        <v>5.92</v>
      </c>
      <c r="M496" s="119">
        <v>10.74</v>
      </c>
    </row>
    <row r="497" spans="3:13" ht="25">
      <c r="C497" s="89"/>
      <c r="D497" s="91">
        <v>89395</v>
      </c>
      <c r="E497" s="115" t="s">
        <v>98</v>
      </c>
      <c r="F497" s="116" t="s">
        <v>1175</v>
      </c>
      <c r="G497" s="115" t="s">
        <v>171</v>
      </c>
      <c r="H497" s="117" t="s">
        <v>1169</v>
      </c>
      <c r="I497" s="115">
        <v>5.8599999999999994</v>
      </c>
      <c r="J497" s="115" t="s">
        <v>1176</v>
      </c>
      <c r="K497" s="118">
        <v>5.8599999999999994</v>
      </c>
      <c r="L497" s="118">
        <v>6.84</v>
      </c>
      <c r="M497" s="119">
        <v>12.7</v>
      </c>
    </row>
    <row r="498" spans="3:13" ht="25">
      <c r="C498" s="89"/>
      <c r="D498" s="91">
        <v>89987</v>
      </c>
      <c r="E498" s="115" t="s">
        <v>98</v>
      </c>
      <c r="F498" s="116" t="s">
        <v>1177</v>
      </c>
      <c r="G498" s="115" t="s">
        <v>171</v>
      </c>
      <c r="H498" s="117" t="s">
        <v>1169</v>
      </c>
      <c r="I498" s="115">
        <v>67.34</v>
      </c>
      <c r="J498" s="115" t="s">
        <v>1178</v>
      </c>
      <c r="K498" s="118">
        <v>67.34</v>
      </c>
      <c r="L498" s="118">
        <v>7.43</v>
      </c>
      <c r="M498" s="119">
        <v>74.77000000000001</v>
      </c>
    </row>
    <row r="499" spans="3:13" ht="37.5">
      <c r="C499" s="89"/>
      <c r="D499" s="91">
        <v>90439</v>
      </c>
      <c r="E499" s="115" t="s">
        <v>98</v>
      </c>
      <c r="F499" s="116" t="s">
        <v>1179</v>
      </c>
      <c r="G499" s="115" t="s">
        <v>171</v>
      </c>
      <c r="H499" s="117" t="s">
        <v>1180</v>
      </c>
      <c r="I499" s="115">
        <v>2.9399999999999995</v>
      </c>
      <c r="J499" s="115" t="s">
        <v>1181</v>
      </c>
      <c r="K499" s="118">
        <v>1.4699999999999998</v>
      </c>
      <c r="L499" s="118">
        <v>2.4950000000000001</v>
      </c>
      <c r="M499" s="119">
        <v>3.9649999999999999</v>
      </c>
    </row>
    <row r="500" spans="3:13" ht="37.5">
      <c r="C500" s="89"/>
      <c r="D500" s="91">
        <v>90443</v>
      </c>
      <c r="E500" s="115" t="s">
        <v>98</v>
      </c>
      <c r="F500" s="116" t="s">
        <v>1182</v>
      </c>
      <c r="G500" s="115" t="s">
        <v>167</v>
      </c>
      <c r="H500" s="117" t="s">
        <v>1183</v>
      </c>
      <c r="I500" s="115">
        <v>2.12</v>
      </c>
      <c r="J500" s="115" t="s">
        <v>1184</v>
      </c>
      <c r="K500" s="118">
        <v>6.1295560000000009</v>
      </c>
      <c r="L500" s="118">
        <v>15.959975999999999</v>
      </c>
      <c r="M500" s="119">
        <v>22.089531999999998</v>
      </c>
    </row>
    <row r="501" spans="3:13" ht="37.5">
      <c r="C501" s="89"/>
      <c r="D501" s="91">
        <v>90453</v>
      </c>
      <c r="E501" s="115" t="s">
        <v>98</v>
      </c>
      <c r="F501" s="116" t="s">
        <v>1185</v>
      </c>
      <c r="G501" s="115" t="s">
        <v>171</v>
      </c>
      <c r="H501" s="117" t="s">
        <v>1186</v>
      </c>
      <c r="I501" s="115">
        <v>2.38</v>
      </c>
      <c r="J501" s="115" t="s">
        <v>1187</v>
      </c>
      <c r="K501" s="118">
        <v>5.9499999999999993</v>
      </c>
      <c r="L501" s="118">
        <v>4</v>
      </c>
      <c r="M501" s="119">
        <v>9.9499999999999993</v>
      </c>
    </row>
    <row r="502" spans="3:13" ht="37.5">
      <c r="C502" s="89"/>
      <c r="D502" s="91">
        <v>90466</v>
      </c>
      <c r="E502" s="115" t="s">
        <v>98</v>
      </c>
      <c r="F502" s="116" t="s">
        <v>1188</v>
      </c>
      <c r="G502" s="115" t="s">
        <v>167</v>
      </c>
      <c r="H502" s="117" t="s">
        <v>1183</v>
      </c>
      <c r="I502" s="115">
        <v>6.7199999999999989</v>
      </c>
      <c r="J502" s="115" t="s">
        <v>1189</v>
      </c>
      <c r="K502" s="118">
        <v>19.429535999999999</v>
      </c>
      <c r="L502" s="118">
        <v>25.703657000000003</v>
      </c>
      <c r="M502" s="119">
        <v>45.133193000000006</v>
      </c>
    </row>
    <row r="503" spans="3:13" ht="50">
      <c r="C503" s="89"/>
      <c r="D503" s="91">
        <v>91185</v>
      </c>
      <c r="E503" s="115" t="s">
        <v>98</v>
      </c>
      <c r="F503" s="116" t="s">
        <v>1190</v>
      </c>
      <c r="G503" s="115" t="s">
        <v>167</v>
      </c>
      <c r="H503" s="117" t="s">
        <v>1191</v>
      </c>
      <c r="I503" s="115">
        <v>9.3600000000000012</v>
      </c>
      <c r="J503" s="115" t="s">
        <v>1192</v>
      </c>
      <c r="K503" s="118">
        <v>130.96980000000002</v>
      </c>
      <c r="L503" s="118">
        <v>206.80914999999999</v>
      </c>
      <c r="M503" s="119">
        <v>337.77895000000001</v>
      </c>
    </row>
    <row r="504" spans="3:13" ht="25">
      <c r="C504" s="89"/>
      <c r="D504" s="91">
        <v>91190</v>
      </c>
      <c r="E504" s="115" t="s">
        <v>98</v>
      </c>
      <c r="F504" s="116" t="s">
        <v>1193</v>
      </c>
      <c r="G504" s="115" t="s">
        <v>171</v>
      </c>
      <c r="H504" s="117" t="s">
        <v>1180</v>
      </c>
      <c r="I504" s="115">
        <v>5.9</v>
      </c>
      <c r="J504" s="115" t="s">
        <v>1194</v>
      </c>
      <c r="K504" s="118">
        <v>2.95</v>
      </c>
      <c r="L504" s="118">
        <v>2.63</v>
      </c>
      <c r="M504" s="119">
        <v>5.58</v>
      </c>
    </row>
    <row r="505" spans="3:13" ht="25">
      <c r="C505" s="89"/>
      <c r="D505" s="91">
        <v>94794</v>
      </c>
      <c r="E505" s="115" t="s">
        <v>98</v>
      </c>
      <c r="F505" s="116" t="s">
        <v>1195</v>
      </c>
      <c r="G505" s="115" t="s">
        <v>171</v>
      </c>
      <c r="H505" s="117" t="s">
        <v>1196</v>
      </c>
      <c r="I505" s="115">
        <v>119.57</v>
      </c>
      <c r="J505" s="115" t="s">
        <v>1197</v>
      </c>
      <c r="K505" s="118">
        <v>29.892499999999998</v>
      </c>
      <c r="L505" s="118">
        <v>3.15</v>
      </c>
      <c r="M505" s="119">
        <v>33.042499999999997</v>
      </c>
    </row>
    <row r="506" spans="3:13" ht="37.5">
      <c r="C506" s="89"/>
      <c r="D506" s="91">
        <v>103978</v>
      </c>
      <c r="E506" s="115" t="s">
        <v>98</v>
      </c>
      <c r="F506" s="116" t="s">
        <v>1198</v>
      </c>
      <c r="G506" s="115" t="s">
        <v>167</v>
      </c>
      <c r="H506" s="117" t="s">
        <v>1199</v>
      </c>
      <c r="I506" s="115">
        <v>18.64</v>
      </c>
      <c r="J506" s="115" t="s">
        <v>1200</v>
      </c>
      <c r="K506" s="118">
        <v>224.68283200000002</v>
      </c>
      <c r="L506" s="118">
        <v>91.006190000000004</v>
      </c>
      <c r="M506" s="119">
        <v>315.68902200000002</v>
      </c>
    </row>
    <row r="507" spans="3:13" ht="25">
      <c r="C507" s="89"/>
      <c r="D507" s="91">
        <v>103980</v>
      </c>
      <c r="E507" s="115" t="s">
        <v>98</v>
      </c>
      <c r="F507" s="116" t="s">
        <v>1201</v>
      </c>
      <c r="G507" s="115" t="s">
        <v>171</v>
      </c>
      <c r="H507" s="117" t="s">
        <v>1202</v>
      </c>
      <c r="I507" s="115">
        <v>10.82</v>
      </c>
      <c r="J507" s="115" t="s">
        <v>1203</v>
      </c>
      <c r="K507" s="118">
        <v>100.08500000000001</v>
      </c>
      <c r="L507" s="118">
        <v>59.847499999999997</v>
      </c>
      <c r="M507" s="119">
        <v>159.9325</v>
      </c>
    </row>
    <row r="508" spans="3:13" ht="25">
      <c r="C508" s="89"/>
      <c r="D508" s="91">
        <v>103981</v>
      </c>
      <c r="E508" s="115" t="s">
        <v>98</v>
      </c>
      <c r="F508" s="116" t="s">
        <v>1204</v>
      </c>
      <c r="G508" s="115" t="s">
        <v>171</v>
      </c>
      <c r="H508" s="117" t="s">
        <v>1205</v>
      </c>
      <c r="I508" s="115">
        <v>10.880000000000003</v>
      </c>
      <c r="J508" s="115" t="s">
        <v>1203</v>
      </c>
      <c r="K508" s="118">
        <v>16.320000000000004</v>
      </c>
      <c r="L508" s="118">
        <v>9.7050000000000001</v>
      </c>
      <c r="M508" s="119">
        <v>26.025000000000006</v>
      </c>
    </row>
    <row r="509" spans="3:13" ht="25">
      <c r="C509" s="89"/>
      <c r="D509" s="91">
        <v>103988</v>
      </c>
      <c r="E509" s="115" t="s">
        <v>98</v>
      </c>
      <c r="F509" s="116" t="s">
        <v>1206</v>
      </c>
      <c r="G509" s="115" t="s">
        <v>171</v>
      </c>
      <c r="H509" s="117" t="s">
        <v>1196</v>
      </c>
      <c r="I509" s="115">
        <v>8.19</v>
      </c>
      <c r="J509" s="115" t="s">
        <v>1207</v>
      </c>
      <c r="K509" s="118">
        <v>2.0474999999999999</v>
      </c>
      <c r="L509" s="118">
        <v>1.08</v>
      </c>
      <c r="M509" s="119">
        <v>3.1274999999999999</v>
      </c>
    </row>
    <row r="510" spans="3:13" ht="37.5">
      <c r="C510" s="89"/>
      <c r="D510" s="91">
        <v>103992</v>
      </c>
      <c r="E510" s="115" t="s">
        <v>98</v>
      </c>
      <c r="F510" s="116" t="s">
        <v>1208</v>
      </c>
      <c r="G510" s="115" t="s">
        <v>171</v>
      </c>
      <c r="H510" s="117" t="s">
        <v>1196</v>
      </c>
      <c r="I510" s="115">
        <v>7.25</v>
      </c>
      <c r="J510" s="115" t="s">
        <v>1209</v>
      </c>
      <c r="K510" s="118">
        <v>1.8125</v>
      </c>
      <c r="L510" s="118">
        <v>0.99750000000000005</v>
      </c>
      <c r="M510" s="119">
        <v>2.81</v>
      </c>
    </row>
    <row r="511" spans="3:13" ht="37.5">
      <c r="C511" s="89"/>
      <c r="D511" s="91">
        <v>103994</v>
      </c>
      <c r="E511" s="115" t="s">
        <v>98</v>
      </c>
      <c r="F511" s="116" t="s">
        <v>1210</v>
      </c>
      <c r="G511" s="115" t="s">
        <v>171</v>
      </c>
      <c r="H511" s="117" t="s">
        <v>1196</v>
      </c>
      <c r="I511" s="115">
        <v>10.059999999999999</v>
      </c>
      <c r="J511" s="115" t="s">
        <v>767</v>
      </c>
      <c r="K511" s="118">
        <v>2.5149999999999997</v>
      </c>
      <c r="L511" s="118">
        <v>0.97250000000000003</v>
      </c>
      <c r="M511" s="119">
        <v>3.4874999999999998</v>
      </c>
    </row>
    <row r="512" spans="3:13" ht="25">
      <c r="C512" s="89"/>
      <c r="D512" s="91">
        <v>104011</v>
      </c>
      <c r="E512" s="115" t="s">
        <v>98</v>
      </c>
      <c r="F512" s="116" t="s">
        <v>1211</v>
      </c>
      <c r="G512" s="115" t="s">
        <v>171</v>
      </c>
      <c r="H512" s="117" t="s">
        <v>1205</v>
      </c>
      <c r="I512" s="115">
        <v>16.149999999999999</v>
      </c>
      <c r="J512" s="115" t="s">
        <v>1212</v>
      </c>
      <c r="K512" s="118">
        <v>24.224999999999998</v>
      </c>
      <c r="L512" s="118">
        <v>12.945</v>
      </c>
      <c r="M512" s="119">
        <v>37.17</v>
      </c>
    </row>
    <row r="513" spans="3:13">
      <c r="C513" s="89"/>
      <c r="D513" s="8"/>
      <c r="E513" s="92"/>
      <c r="F513" s="8"/>
      <c r="G513" s="8"/>
      <c r="H513" s="99"/>
      <c r="I513" s="120" t="s">
        <v>820</v>
      </c>
      <c r="J513" s="8"/>
      <c r="K513" s="119">
        <v>733.30332400000009</v>
      </c>
      <c r="L513" s="119">
        <v>565.81752300000005</v>
      </c>
      <c r="M513" s="119">
        <v>1299.1208470000004</v>
      </c>
    </row>
    <row r="514" spans="3:13">
      <c r="C514" s="89"/>
      <c r="D514" s="8"/>
      <c r="E514" s="92"/>
      <c r="F514" s="88"/>
      <c r="G514" s="8"/>
      <c r="H514" s="99"/>
      <c r="I514" s="8"/>
      <c r="J514" s="8"/>
      <c r="K514" s="8"/>
      <c r="L514" s="8"/>
      <c r="M514" s="8"/>
    </row>
    <row r="515" spans="3:13" ht="25">
      <c r="C515" s="89"/>
      <c r="D515" s="8"/>
      <c r="E515" s="92"/>
      <c r="F515" s="8"/>
      <c r="G515" s="110" t="s">
        <v>43</v>
      </c>
      <c r="H515" s="109" t="s">
        <v>806</v>
      </c>
      <c r="I515" s="110" t="s">
        <v>807</v>
      </c>
      <c r="J515" s="110" t="s">
        <v>808</v>
      </c>
      <c r="K515" s="110" t="s">
        <v>809</v>
      </c>
      <c r="L515" s="110" t="s">
        <v>810</v>
      </c>
      <c r="M515" s="123" t="s">
        <v>830</v>
      </c>
    </row>
    <row r="516" spans="3:13" ht="52">
      <c r="C516" s="89" t="s">
        <v>1213</v>
      </c>
      <c r="D516" s="113" t="s">
        <v>594</v>
      </c>
      <c r="E516" s="90" t="s">
        <v>17</v>
      </c>
      <c r="F516" s="113" t="s">
        <v>595</v>
      </c>
      <c r="G516" s="90" t="s">
        <v>43</v>
      </c>
      <c r="H516" s="99"/>
      <c r="I516" s="8"/>
      <c r="J516" s="114"/>
      <c r="K516" s="114">
        <v>297.10202399999997</v>
      </c>
      <c r="L516" s="114">
        <v>283.522223</v>
      </c>
      <c r="M516" s="114">
        <v>580.62424699999997</v>
      </c>
    </row>
    <row r="517" spans="3:13" ht="25">
      <c r="C517" s="89"/>
      <c r="D517" s="91">
        <v>89355</v>
      </c>
      <c r="E517" s="115" t="s">
        <v>98</v>
      </c>
      <c r="F517" s="116" t="s">
        <v>506</v>
      </c>
      <c r="G517" s="115" t="s">
        <v>167</v>
      </c>
      <c r="H517" s="117" t="s">
        <v>1214</v>
      </c>
      <c r="I517" s="115">
        <v>8.8800000000000008</v>
      </c>
      <c r="J517" s="115" t="s">
        <v>507</v>
      </c>
      <c r="K517" s="118">
        <v>8.2140000000000004</v>
      </c>
      <c r="L517" s="118">
        <v>10.249000000000001</v>
      </c>
      <c r="M517" s="119">
        <v>18.463000000000001</v>
      </c>
    </row>
    <row r="518" spans="3:13" ht="25">
      <c r="C518" s="89"/>
      <c r="D518" s="91">
        <v>89356</v>
      </c>
      <c r="E518" s="115" t="s">
        <v>98</v>
      </c>
      <c r="F518" s="116" t="s">
        <v>509</v>
      </c>
      <c r="G518" s="115" t="s">
        <v>167</v>
      </c>
      <c r="H518" s="117" t="s">
        <v>1215</v>
      </c>
      <c r="I518" s="115">
        <v>10.180000000000001</v>
      </c>
      <c r="J518" s="115" t="s">
        <v>510</v>
      </c>
      <c r="K518" s="118">
        <v>53.34320000000001</v>
      </c>
      <c r="L518" s="118">
        <v>67.334000000000003</v>
      </c>
      <c r="M518" s="119">
        <v>120.67720000000001</v>
      </c>
    </row>
    <row r="519" spans="3:13" ht="25">
      <c r="C519" s="89"/>
      <c r="D519" s="91">
        <v>89358</v>
      </c>
      <c r="E519" s="115" t="s">
        <v>98</v>
      </c>
      <c r="F519" s="116" t="s">
        <v>520</v>
      </c>
      <c r="G519" s="115" t="s">
        <v>171</v>
      </c>
      <c r="H519" s="117" t="s">
        <v>1170</v>
      </c>
      <c r="I519" s="115">
        <v>3.3</v>
      </c>
      <c r="J519" s="115" t="s">
        <v>521</v>
      </c>
      <c r="K519" s="118">
        <v>6.6</v>
      </c>
      <c r="L519" s="118">
        <v>8.8800000000000008</v>
      </c>
      <c r="M519" s="119">
        <v>15.48</v>
      </c>
    </row>
    <row r="520" spans="3:13" ht="25">
      <c r="C520" s="89"/>
      <c r="D520" s="91">
        <v>89362</v>
      </c>
      <c r="E520" s="115" t="s">
        <v>98</v>
      </c>
      <c r="F520" s="116" t="s">
        <v>523</v>
      </c>
      <c r="G520" s="115" t="s">
        <v>171</v>
      </c>
      <c r="H520" s="117" t="s">
        <v>1216</v>
      </c>
      <c r="I520" s="115">
        <v>4.0600000000000005</v>
      </c>
      <c r="J520" s="115" t="s">
        <v>524</v>
      </c>
      <c r="K520" s="118">
        <v>12.180000000000001</v>
      </c>
      <c r="L520" s="118">
        <v>15.450000000000001</v>
      </c>
      <c r="M520" s="119">
        <v>27.630000000000003</v>
      </c>
    </row>
    <row r="521" spans="3:13" ht="25">
      <c r="C521" s="89"/>
      <c r="D521" s="91">
        <v>89395</v>
      </c>
      <c r="E521" s="115" t="s">
        <v>98</v>
      </c>
      <c r="F521" s="116" t="s">
        <v>1175</v>
      </c>
      <c r="G521" s="115" t="s">
        <v>171</v>
      </c>
      <c r="H521" s="117" t="s">
        <v>1186</v>
      </c>
      <c r="I521" s="115">
        <v>5.8599999999999994</v>
      </c>
      <c r="J521" s="115" t="s">
        <v>1176</v>
      </c>
      <c r="K521" s="118">
        <v>14.649999999999999</v>
      </c>
      <c r="L521" s="118">
        <v>17.100000000000001</v>
      </c>
      <c r="M521" s="119">
        <v>31.75</v>
      </c>
    </row>
    <row r="522" spans="3:13" ht="37.5">
      <c r="C522" s="89"/>
      <c r="D522" s="91">
        <v>90443</v>
      </c>
      <c r="E522" s="115" t="s">
        <v>98</v>
      </c>
      <c r="F522" s="116" t="s">
        <v>1182</v>
      </c>
      <c r="G522" s="115" t="s">
        <v>167</v>
      </c>
      <c r="H522" s="117" t="s">
        <v>1217</v>
      </c>
      <c r="I522" s="115">
        <v>2.12</v>
      </c>
      <c r="J522" s="115" t="s">
        <v>1184</v>
      </c>
      <c r="K522" s="118">
        <v>6.0659559999999999</v>
      </c>
      <c r="L522" s="118">
        <v>15.794375999999998</v>
      </c>
      <c r="M522" s="119">
        <v>21.860332</v>
      </c>
    </row>
    <row r="523" spans="3:13" ht="37.5">
      <c r="C523" s="89"/>
      <c r="D523" s="91">
        <v>90453</v>
      </c>
      <c r="E523" s="115" t="s">
        <v>98</v>
      </c>
      <c r="F523" s="116" t="s">
        <v>1185</v>
      </c>
      <c r="G523" s="115" t="s">
        <v>171</v>
      </c>
      <c r="H523" s="117" t="s">
        <v>1186</v>
      </c>
      <c r="I523" s="115">
        <v>2.38</v>
      </c>
      <c r="J523" s="115" t="s">
        <v>1187</v>
      </c>
      <c r="K523" s="118">
        <v>5.9499999999999993</v>
      </c>
      <c r="L523" s="118">
        <v>4</v>
      </c>
      <c r="M523" s="119">
        <v>9.9499999999999993</v>
      </c>
    </row>
    <row r="524" spans="3:13" ht="37.5">
      <c r="C524" s="89"/>
      <c r="D524" s="91">
        <v>90466</v>
      </c>
      <c r="E524" s="115" t="s">
        <v>98</v>
      </c>
      <c r="F524" s="116" t="s">
        <v>1188</v>
      </c>
      <c r="G524" s="115" t="s">
        <v>167</v>
      </c>
      <c r="H524" s="117" t="s">
        <v>1217</v>
      </c>
      <c r="I524" s="115">
        <v>6.7199999999999989</v>
      </c>
      <c r="J524" s="115" t="s">
        <v>1189</v>
      </c>
      <c r="K524" s="118">
        <v>19.227935999999996</v>
      </c>
      <c r="L524" s="118">
        <v>25.436957</v>
      </c>
      <c r="M524" s="119">
        <v>44.664892999999992</v>
      </c>
    </row>
    <row r="525" spans="3:13" ht="50">
      <c r="C525" s="89"/>
      <c r="D525" s="91">
        <v>91185</v>
      </c>
      <c r="E525" s="115" t="s">
        <v>98</v>
      </c>
      <c r="F525" s="116" t="s">
        <v>1190</v>
      </c>
      <c r="G525" s="115" t="s">
        <v>167</v>
      </c>
      <c r="H525" s="117" t="s">
        <v>1218</v>
      </c>
      <c r="I525" s="115">
        <v>9.3600000000000012</v>
      </c>
      <c r="J525" s="115" t="s">
        <v>1192</v>
      </c>
      <c r="K525" s="118">
        <v>45.887400000000007</v>
      </c>
      <c r="L525" s="118">
        <v>72.458950000000002</v>
      </c>
      <c r="M525" s="119">
        <v>118.34635</v>
      </c>
    </row>
    <row r="526" spans="3:13" ht="25">
      <c r="C526" s="89"/>
      <c r="D526" s="91">
        <v>94794</v>
      </c>
      <c r="E526" s="115" t="s">
        <v>98</v>
      </c>
      <c r="F526" s="116" t="s">
        <v>1195</v>
      </c>
      <c r="G526" s="115" t="s">
        <v>171</v>
      </c>
      <c r="H526" s="117" t="s">
        <v>1196</v>
      </c>
      <c r="I526" s="115">
        <v>119.57</v>
      </c>
      <c r="J526" s="115" t="s">
        <v>1197</v>
      </c>
      <c r="K526" s="118">
        <v>29.892499999999998</v>
      </c>
      <c r="L526" s="118">
        <v>3.15</v>
      </c>
      <c r="M526" s="119">
        <v>33.042499999999997</v>
      </c>
    </row>
    <row r="527" spans="3:13" ht="25">
      <c r="C527" s="89"/>
      <c r="D527" s="91">
        <v>103978</v>
      </c>
      <c r="E527" s="115" t="s">
        <v>98</v>
      </c>
      <c r="F527" s="116" t="s">
        <v>1198</v>
      </c>
      <c r="G527" s="115" t="s">
        <v>167</v>
      </c>
      <c r="H527" s="117" t="s">
        <v>1219</v>
      </c>
      <c r="I527" s="115">
        <v>18.64</v>
      </c>
      <c r="J527" s="115" t="s">
        <v>1200</v>
      </c>
      <c r="K527" s="118">
        <v>61.676032000000006</v>
      </c>
      <c r="L527" s="118">
        <v>24.981439999999999</v>
      </c>
      <c r="M527" s="119">
        <v>86.657472000000013</v>
      </c>
    </row>
    <row r="528" spans="3:13" ht="25">
      <c r="C528" s="89"/>
      <c r="D528" s="91">
        <v>103980</v>
      </c>
      <c r="E528" s="115" t="s">
        <v>98</v>
      </c>
      <c r="F528" s="116" t="s">
        <v>1201</v>
      </c>
      <c r="G528" s="115" t="s">
        <v>171</v>
      </c>
      <c r="H528" s="117" t="s">
        <v>1220</v>
      </c>
      <c r="I528" s="115">
        <v>10.82</v>
      </c>
      <c r="J528" s="115" t="s">
        <v>1203</v>
      </c>
      <c r="K528" s="118">
        <v>13.525</v>
      </c>
      <c r="L528" s="118">
        <v>8.0875000000000004</v>
      </c>
      <c r="M528" s="119">
        <v>21.612500000000001</v>
      </c>
    </row>
    <row r="529" spans="3:13" ht="25">
      <c r="C529" s="89"/>
      <c r="D529" s="91">
        <v>103981</v>
      </c>
      <c r="E529" s="115" t="s">
        <v>98</v>
      </c>
      <c r="F529" s="116" t="s">
        <v>1204</v>
      </c>
      <c r="G529" s="115" t="s">
        <v>171</v>
      </c>
      <c r="H529" s="117" t="s">
        <v>1180</v>
      </c>
      <c r="I529" s="115">
        <v>10.880000000000003</v>
      </c>
      <c r="J529" s="115" t="s">
        <v>1203</v>
      </c>
      <c r="K529" s="118">
        <v>5.4400000000000013</v>
      </c>
      <c r="L529" s="118">
        <v>3.2349999999999999</v>
      </c>
      <c r="M529" s="119">
        <v>8.6750000000000007</v>
      </c>
    </row>
    <row r="530" spans="3:13" ht="25">
      <c r="C530" s="89"/>
      <c r="D530" s="91">
        <v>103988</v>
      </c>
      <c r="E530" s="115" t="s">
        <v>98</v>
      </c>
      <c r="F530" s="116" t="s">
        <v>1206</v>
      </c>
      <c r="G530" s="115" t="s">
        <v>171</v>
      </c>
      <c r="H530" s="117" t="s">
        <v>1196</v>
      </c>
      <c r="I530" s="115">
        <v>8.19</v>
      </c>
      <c r="J530" s="115" t="s">
        <v>1207</v>
      </c>
      <c r="K530" s="118">
        <v>2.0474999999999999</v>
      </c>
      <c r="L530" s="118">
        <v>1.08</v>
      </c>
      <c r="M530" s="119">
        <v>3.1274999999999999</v>
      </c>
    </row>
    <row r="531" spans="3:13" ht="37.5">
      <c r="C531" s="89"/>
      <c r="D531" s="91">
        <v>103992</v>
      </c>
      <c r="E531" s="115" t="s">
        <v>98</v>
      </c>
      <c r="F531" s="116" t="s">
        <v>1208</v>
      </c>
      <c r="G531" s="115" t="s">
        <v>171</v>
      </c>
      <c r="H531" s="117" t="s">
        <v>1196</v>
      </c>
      <c r="I531" s="115">
        <v>7.25</v>
      </c>
      <c r="J531" s="115" t="s">
        <v>1209</v>
      </c>
      <c r="K531" s="118">
        <v>1.8125</v>
      </c>
      <c r="L531" s="118">
        <v>0.99750000000000005</v>
      </c>
      <c r="M531" s="119">
        <v>2.81</v>
      </c>
    </row>
    <row r="532" spans="3:13" ht="37.5">
      <c r="C532" s="89"/>
      <c r="D532" s="91">
        <v>103994</v>
      </c>
      <c r="E532" s="115" t="s">
        <v>98</v>
      </c>
      <c r="F532" s="116" t="s">
        <v>1210</v>
      </c>
      <c r="G532" s="115" t="s">
        <v>171</v>
      </c>
      <c r="H532" s="117" t="s">
        <v>1196</v>
      </c>
      <c r="I532" s="115">
        <v>10.059999999999999</v>
      </c>
      <c r="J532" s="115" t="s">
        <v>767</v>
      </c>
      <c r="K532" s="118">
        <v>2.5149999999999997</v>
      </c>
      <c r="L532" s="118">
        <v>0.97250000000000003</v>
      </c>
      <c r="M532" s="119">
        <v>3.4874999999999998</v>
      </c>
    </row>
    <row r="533" spans="3:13" ht="25">
      <c r="C533" s="89"/>
      <c r="D533" s="91">
        <v>104011</v>
      </c>
      <c r="E533" s="115" t="s">
        <v>98</v>
      </c>
      <c r="F533" s="116" t="s">
        <v>1211</v>
      </c>
      <c r="G533" s="115" t="s">
        <v>171</v>
      </c>
      <c r="H533" s="117" t="s">
        <v>1180</v>
      </c>
      <c r="I533" s="115">
        <v>16.149999999999999</v>
      </c>
      <c r="J533" s="115" t="s">
        <v>1212</v>
      </c>
      <c r="K533" s="118">
        <v>8.0749999999999993</v>
      </c>
      <c r="L533" s="118">
        <v>4.3150000000000004</v>
      </c>
      <c r="M533" s="119">
        <v>12.39</v>
      </c>
    </row>
    <row r="534" spans="3:13">
      <c r="C534" s="89"/>
      <c r="D534" s="8"/>
      <c r="E534" s="92"/>
      <c r="F534" s="8"/>
      <c r="G534" s="8"/>
      <c r="H534" s="99"/>
      <c r="I534" s="120" t="s">
        <v>820</v>
      </c>
      <c r="J534" s="8"/>
      <c r="K534" s="119">
        <v>297.10202399999997</v>
      </c>
      <c r="L534" s="119">
        <v>283.522223</v>
      </c>
      <c r="M534" s="119">
        <v>580.62424699999985</v>
      </c>
    </row>
    <row r="535" spans="3:13">
      <c r="C535" s="89"/>
      <c r="D535" s="8"/>
      <c r="E535" s="92"/>
      <c r="F535" s="88"/>
      <c r="G535" s="8"/>
      <c r="H535" s="99"/>
      <c r="I535" s="8"/>
      <c r="J535" s="8"/>
      <c r="K535" s="8"/>
      <c r="L535" s="8"/>
      <c r="M535" s="8"/>
    </row>
    <row r="536" spans="3:13" ht="25">
      <c r="C536" s="89"/>
      <c r="D536" s="8"/>
      <c r="E536" s="92"/>
      <c r="F536" s="8"/>
      <c r="G536" s="110" t="s">
        <v>43</v>
      </c>
      <c r="H536" s="109" t="s">
        <v>806</v>
      </c>
      <c r="I536" s="110" t="s">
        <v>807</v>
      </c>
      <c r="J536" s="110" t="s">
        <v>808</v>
      </c>
      <c r="K536" s="110" t="s">
        <v>809</v>
      </c>
      <c r="L536" s="110" t="s">
        <v>810</v>
      </c>
      <c r="M536" s="123" t="s">
        <v>830</v>
      </c>
    </row>
    <row r="537" spans="3:13" ht="52">
      <c r="C537" s="89" t="s">
        <v>1221</v>
      </c>
      <c r="D537" s="113" t="s">
        <v>597</v>
      </c>
      <c r="E537" s="90" t="s">
        <v>17</v>
      </c>
      <c r="F537" s="113" t="s">
        <v>598</v>
      </c>
      <c r="G537" s="90" t="s">
        <v>43</v>
      </c>
      <c r="H537" s="99"/>
      <c r="I537" s="8"/>
      <c r="J537" s="114"/>
      <c r="K537" s="114">
        <v>224.94142399999998</v>
      </c>
      <c r="L537" s="114">
        <v>178.08132300000003</v>
      </c>
      <c r="M537" s="114">
        <v>403.02274699999998</v>
      </c>
    </row>
    <row r="538" spans="3:13" ht="25">
      <c r="C538" s="89"/>
      <c r="D538" s="91">
        <v>89356</v>
      </c>
      <c r="E538" s="115" t="s">
        <v>98</v>
      </c>
      <c r="F538" s="116" t="s">
        <v>509</v>
      </c>
      <c r="G538" s="115" t="s">
        <v>167</v>
      </c>
      <c r="H538" s="117" t="s">
        <v>1222</v>
      </c>
      <c r="I538" s="115">
        <v>10.180000000000001</v>
      </c>
      <c r="J538" s="115" t="s">
        <v>510</v>
      </c>
      <c r="K538" s="118">
        <v>22.294200000000004</v>
      </c>
      <c r="L538" s="118">
        <v>28.141499999999997</v>
      </c>
      <c r="M538" s="119">
        <v>50.435699999999997</v>
      </c>
    </row>
    <row r="539" spans="3:13" ht="25">
      <c r="C539" s="89"/>
      <c r="D539" s="91">
        <v>89362</v>
      </c>
      <c r="E539" s="115" t="s">
        <v>98</v>
      </c>
      <c r="F539" s="116" t="s">
        <v>523</v>
      </c>
      <c r="G539" s="115" t="s">
        <v>171</v>
      </c>
      <c r="H539" s="117" t="s">
        <v>1169</v>
      </c>
      <c r="I539" s="115">
        <v>4.0600000000000005</v>
      </c>
      <c r="J539" s="115" t="s">
        <v>524</v>
      </c>
      <c r="K539" s="118">
        <v>4.0600000000000005</v>
      </c>
      <c r="L539" s="118">
        <v>5.15</v>
      </c>
      <c r="M539" s="119">
        <v>9.2100000000000009</v>
      </c>
    </row>
    <row r="540" spans="3:13" ht="25">
      <c r="C540" s="89"/>
      <c r="D540" s="91">
        <v>89395</v>
      </c>
      <c r="E540" s="115" t="s">
        <v>98</v>
      </c>
      <c r="F540" s="116" t="s">
        <v>1175</v>
      </c>
      <c r="G540" s="115" t="s">
        <v>171</v>
      </c>
      <c r="H540" s="117" t="s">
        <v>1180</v>
      </c>
      <c r="I540" s="115">
        <v>5.8599999999999994</v>
      </c>
      <c r="J540" s="115" t="s">
        <v>1176</v>
      </c>
      <c r="K540" s="118">
        <v>2.9299999999999997</v>
      </c>
      <c r="L540" s="118">
        <v>3.42</v>
      </c>
      <c r="M540" s="119">
        <v>6.35</v>
      </c>
    </row>
    <row r="541" spans="3:13" ht="37.5">
      <c r="C541" s="89"/>
      <c r="D541" s="91">
        <v>90443</v>
      </c>
      <c r="E541" s="115" t="s">
        <v>98</v>
      </c>
      <c r="F541" s="116" t="s">
        <v>1182</v>
      </c>
      <c r="G541" s="115" t="s">
        <v>167</v>
      </c>
      <c r="H541" s="117" t="s">
        <v>1223</v>
      </c>
      <c r="I541" s="115">
        <v>2.12</v>
      </c>
      <c r="J541" s="115" t="s">
        <v>1184</v>
      </c>
      <c r="K541" s="118">
        <v>5.7691559999999997</v>
      </c>
      <c r="L541" s="118">
        <v>15.021575999999998</v>
      </c>
      <c r="M541" s="119">
        <v>20.790731999999998</v>
      </c>
    </row>
    <row r="542" spans="3:13" ht="37.5">
      <c r="C542" s="89"/>
      <c r="D542" s="91">
        <v>90466</v>
      </c>
      <c r="E542" s="115" t="s">
        <v>98</v>
      </c>
      <c r="F542" s="116" t="s">
        <v>1188</v>
      </c>
      <c r="G542" s="115" t="s">
        <v>167</v>
      </c>
      <c r="H542" s="117" t="s">
        <v>1223</v>
      </c>
      <c r="I542" s="115">
        <v>6.7199999999999989</v>
      </c>
      <c r="J542" s="115" t="s">
        <v>1189</v>
      </c>
      <c r="K542" s="118">
        <v>18.287135999999997</v>
      </c>
      <c r="L542" s="118">
        <v>24.192357000000001</v>
      </c>
      <c r="M542" s="119">
        <v>42.479492999999998</v>
      </c>
    </row>
    <row r="543" spans="3:13" ht="50">
      <c r="C543" s="89"/>
      <c r="D543" s="91">
        <v>91185</v>
      </c>
      <c r="E543" s="115" t="s">
        <v>98</v>
      </c>
      <c r="F543" s="116" t="s">
        <v>1190</v>
      </c>
      <c r="G543" s="115" t="s">
        <v>167</v>
      </c>
      <c r="H543" s="117" t="s">
        <v>1224</v>
      </c>
      <c r="I543" s="115">
        <v>9.3600000000000012</v>
      </c>
      <c r="J543" s="115" t="s">
        <v>1192</v>
      </c>
      <c r="K543" s="118">
        <v>29.273400000000002</v>
      </c>
      <c r="L543" s="118">
        <v>46.224449999999997</v>
      </c>
      <c r="M543" s="119">
        <v>75.49785</v>
      </c>
    </row>
    <row r="544" spans="3:13" ht="25">
      <c r="C544" s="89"/>
      <c r="D544" s="91">
        <v>94794</v>
      </c>
      <c r="E544" s="115" t="s">
        <v>98</v>
      </c>
      <c r="F544" s="116" t="s">
        <v>1195</v>
      </c>
      <c r="G544" s="115" t="s">
        <v>171</v>
      </c>
      <c r="H544" s="117" t="s">
        <v>1196</v>
      </c>
      <c r="I544" s="115">
        <v>119.57</v>
      </c>
      <c r="J544" s="115" t="s">
        <v>1197</v>
      </c>
      <c r="K544" s="118">
        <v>29.892499999999998</v>
      </c>
      <c r="L544" s="118">
        <v>3.15</v>
      </c>
      <c r="M544" s="119">
        <v>33.042499999999997</v>
      </c>
    </row>
    <row r="545" spans="3:13" ht="25">
      <c r="C545" s="89"/>
      <c r="D545" s="91">
        <v>103978</v>
      </c>
      <c r="E545" s="115" t="s">
        <v>98</v>
      </c>
      <c r="F545" s="116" t="s">
        <v>1198</v>
      </c>
      <c r="G545" s="115" t="s">
        <v>167</v>
      </c>
      <c r="H545" s="117" t="s">
        <v>1225</v>
      </c>
      <c r="I545" s="115">
        <v>18.64</v>
      </c>
      <c r="J545" s="115" t="s">
        <v>1200</v>
      </c>
      <c r="K545" s="118">
        <v>68.200031999999993</v>
      </c>
      <c r="L545" s="118">
        <v>27.623939999999997</v>
      </c>
      <c r="M545" s="119">
        <v>95.823971999999998</v>
      </c>
    </row>
    <row r="546" spans="3:13" ht="25">
      <c r="C546" s="89"/>
      <c r="D546" s="91">
        <v>103980</v>
      </c>
      <c r="E546" s="115" t="s">
        <v>98</v>
      </c>
      <c r="F546" s="116" t="s">
        <v>1201</v>
      </c>
      <c r="G546" s="115" t="s">
        <v>171</v>
      </c>
      <c r="H546" s="117" t="s">
        <v>1226</v>
      </c>
      <c r="I546" s="115">
        <v>10.82</v>
      </c>
      <c r="J546" s="115" t="s">
        <v>1203</v>
      </c>
      <c r="K546" s="118">
        <v>24.344999999999999</v>
      </c>
      <c r="L546" s="118">
        <v>14.557499999999999</v>
      </c>
      <c r="M546" s="119">
        <v>38.902499999999996</v>
      </c>
    </row>
    <row r="547" spans="3:13" ht="25">
      <c r="C547" s="89"/>
      <c r="D547" s="91">
        <v>103981</v>
      </c>
      <c r="E547" s="115" t="s">
        <v>98</v>
      </c>
      <c r="F547" s="116" t="s">
        <v>1204</v>
      </c>
      <c r="G547" s="115" t="s">
        <v>171</v>
      </c>
      <c r="H547" s="117" t="s">
        <v>1180</v>
      </c>
      <c r="I547" s="115">
        <v>10.880000000000003</v>
      </c>
      <c r="J547" s="115" t="s">
        <v>1203</v>
      </c>
      <c r="K547" s="118">
        <v>5.4400000000000013</v>
      </c>
      <c r="L547" s="118">
        <v>3.2349999999999999</v>
      </c>
      <c r="M547" s="119">
        <v>8.6750000000000007</v>
      </c>
    </row>
    <row r="548" spans="3:13" ht="25">
      <c r="C548" s="89"/>
      <c r="D548" s="91">
        <v>103988</v>
      </c>
      <c r="E548" s="115" t="s">
        <v>98</v>
      </c>
      <c r="F548" s="116" t="s">
        <v>1206</v>
      </c>
      <c r="G548" s="115" t="s">
        <v>171</v>
      </c>
      <c r="H548" s="117" t="s">
        <v>1196</v>
      </c>
      <c r="I548" s="115">
        <v>8.19</v>
      </c>
      <c r="J548" s="115" t="s">
        <v>1207</v>
      </c>
      <c r="K548" s="118">
        <v>2.0474999999999999</v>
      </c>
      <c r="L548" s="118">
        <v>1.08</v>
      </c>
      <c r="M548" s="119">
        <v>3.1274999999999999</v>
      </c>
    </row>
    <row r="549" spans="3:13" ht="37.5">
      <c r="C549" s="89"/>
      <c r="D549" s="91">
        <v>103992</v>
      </c>
      <c r="E549" s="115" t="s">
        <v>98</v>
      </c>
      <c r="F549" s="116" t="s">
        <v>1208</v>
      </c>
      <c r="G549" s="115" t="s">
        <v>171</v>
      </c>
      <c r="H549" s="117" t="s">
        <v>1196</v>
      </c>
      <c r="I549" s="115">
        <v>7.25</v>
      </c>
      <c r="J549" s="115" t="s">
        <v>1209</v>
      </c>
      <c r="K549" s="118">
        <v>1.8125</v>
      </c>
      <c r="L549" s="118">
        <v>0.99750000000000005</v>
      </c>
      <c r="M549" s="119">
        <v>2.81</v>
      </c>
    </row>
    <row r="550" spans="3:13" ht="37.5">
      <c r="C550" s="89"/>
      <c r="D550" s="91">
        <v>103994</v>
      </c>
      <c r="E550" s="115" t="s">
        <v>98</v>
      </c>
      <c r="F550" s="116" t="s">
        <v>1210</v>
      </c>
      <c r="G550" s="115" t="s">
        <v>171</v>
      </c>
      <c r="H550" s="117" t="s">
        <v>1196</v>
      </c>
      <c r="I550" s="115">
        <v>10.059999999999999</v>
      </c>
      <c r="J550" s="115" t="s">
        <v>767</v>
      </c>
      <c r="K550" s="118">
        <v>2.5149999999999997</v>
      </c>
      <c r="L550" s="118">
        <v>0.97250000000000003</v>
      </c>
      <c r="M550" s="119">
        <v>3.4874999999999998</v>
      </c>
    </row>
    <row r="551" spans="3:13" ht="25">
      <c r="C551" s="89"/>
      <c r="D551" s="91">
        <v>104011</v>
      </c>
      <c r="E551" s="115" t="s">
        <v>98</v>
      </c>
      <c r="F551" s="116" t="s">
        <v>1211</v>
      </c>
      <c r="G551" s="115" t="s">
        <v>171</v>
      </c>
      <c r="H551" s="117" t="s">
        <v>1180</v>
      </c>
      <c r="I551" s="115">
        <v>16.149999999999999</v>
      </c>
      <c r="J551" s="115" t="s">
        <v>1212</v>
      </c>
      <c r="K551" s="118">
        <v>8.0749999999999993</v>
      </c>
      <c r="L551" s="118">
        <v>4.3150000000000004</v>
      </c>
      <c r="M551" s="119">
        <v>12.39</v>
      </c>
    </row>
    <row r="552" spans="3:13">
      <c r="C552" s="89"/>
      <c r="D552" s="8"/>
      <c r="E552" s="92"/>
      <c r="F552" s="8"/>
      <c r="G552" s="8"/>
      <c r="H552" s="99"/>
      <c r="I552" s="120" t="s">
        <v>820</v>
      </c>
      <c r="J552" s="8"/>
      <c r="K552" s="119">
        <v>224.94142399999998</v>
      </c>
      <c r="L552" s="119">
        <v>178.08132300000003</v>
      </c>
      <c r="M552" s="119">
        <v>403.02274699999992</v>
      </c>
    </row>
    <row r="555" spans="3:13">
      <c r="C555" s="158"/>
      <c r="D555" s="8"/>
      <c r="E555" s="92"/>
      <c r="F555" s="88"/>
      <c r="G555" s="8"/>
      <c r="H555" s="8"/>
      <c r="I555" s="8"/>
      <c r="J555" s="8"/>
      <c r="K555" s="8"/>
      <c r="L555" s="8"/>
      <c r="M555" s="8"/>
    </row>
    <row r="556" spans="3:13" ht="25">
      <c r="C556" s="89"/>
      <c r="D556" s="8"/>
      <c r="E556" s="92"/>
      <c r="F556" s="8"/>
      <c r="G556" s="161" t="s">
        <v>43</v>
      </c>
      <c r="H556" s="161" t="s">
        <v>806</v>
      </c>
      <c r="I556" s="161" t="s">
        <v>807</v>
      </c>
      <c r="J556" s="161" t="s">
        <v>808</v>
      </c>
      <c r="K556" s="161" t="s">
        <v>809</v>
      </c>
      <c r="L556" s="161" t="s">
        <v>810</v>
      </c>
      <c r="M556" s="162" t="s">
        <v>830</v>
      </c>
    </row>
    <row r="557" spans="3:13" ht="26">
      <c r="C557" s="89" t="s">
        <v>1237</v>
      </c>
      <c r="D557" s="163" t="s">
        <v>1235</v>
      </c>
      <c r="E557" s="159" t="s">
        <v>17</v>
      </c>
      <c r="F557" s="163" t="s">
        <v>1236</v>
      </c>
      <c r="G557" s="159" t="s">
        <v>43</v>
      </c>
      <c r="H557" s="8"/>
      <c r="I557" s="8"/>
      <c r="J557" s="164"/>
      <c r="K557" s="164">
        <f>K571</f>
        <v>539502.30866490013</v>
      </c>
      <c r="L557" s="164">
        <f>L571</f>
        <v>24935.624990199998</v>
      </c>
      <c r="M557" s="164">
        <f>SUM(K557:L557)</f>
        <v>564437.93365510018</v>
      </c>
    </row>
    <row r="558" spans="3:13" ht="75">
      <c r="C558" s="89"/>
      <c r="D558" s="160" t="s">
        <v>1238</v>
      </c>
      <c r="E558" s="165" t="s">
        <v>1242</v>
      </c>
      <c r="F558" s="166" t="s">
        <v>1243</v>
      </c>
      <c r="G558" s="165" t="s">
        <v>43</v>
      </c>
      <c r="H558" s="167">
        <v>1580</v>
      </c>
      <c r="I558" s="165">
        <v>265.18470000000002</v>
      </c>
      <c r="J558" s="165">
        <v>0</v>
      </c>
      <c r="K558" s="168">
        <f t="shared" ref="K558:K570" si="0">IF(H558="",0,H558*I558)</f>
        <v>418991.82600000006</v>
      </c>
      <c r="L558" s="168">
        <f t="shared" ref="L558:L570" si="1">H558*J558</f>
        <v>0</v>
      </c>
      <c r="M558" s="169">
        <f t="shared" ref="M558:M570" si="2">K558+L558</f>
        <v>418991.82600000006</v>
      </c>
    </row>
    <row r="559" spans="3:13" ht="75">
      <c r="C559" s="158"/>
      <c r="D559" s="160" t="s">
        <v>1239</v>
      </c>
      <c r="E559" s="165" t="s">
        <v>1242</v>
      </c>
      <c r="F559" s="166" t="s">
        <v>1244</v>
      </c>
      <c r="G559" s="165" t="s">
        <v>43</v>
      </c>
      <c r="H559" s="167">
        <v>1580</v>
      </c>
      <c r="I559" s="165">
        <v>23.288624999999996</v>
      </c>
      <c r="J559" s="165">
        <v>0</v>
      </c>
      <c r="K559" s="168">
        <f t="shared" si="0"/>
        <v>36796.027499999997</v>
      </c>
      <c r="L559" s="168">
        <f t="shared" si="1"/>
        <v>0</v>
      </c>
      <c r="M559" s="169">
        <f t="shared" si="2"/>
        <v>36796.027499999997</v>
      </c>
    </row>
    <row r="560" spans="3:13">
      <c r="C560" s="158"/>
      <c r="D560" s="160">
        <v>88315</v>
      </c>
      <c r="E560" s="165" t="s">
        <v>98</v>
      </c>
      <c r="F560" s="166" t="s">
        <v>988</v>
      </c>
      <c r="G560" s="165" t="s">
        <v>824</v>
      </c>
      <c r="H560" s="167">
        <v>160</v>
      </c>
      <c r="I560" s="165">
        <v>7.91</v>
      </c>
      <c r="J560" s="165" t="s">
        <v>884</v>
      </c>
      <c r="K560" s="168">
        <f t="shared" si="0"/>
        <v>1265.5999999999999</v>
      </c>
      <c r="L560" s="168">
        <f t="shared" si="1"/>
        <v>3062.4</v>
      </c>
      <c r="M560" s="169">
        <f t="shared" si="2"/>
        <v>4328</v>
      </c>
    </row>
    <row r="561" spans="3:15">
      <c r="C561" s="158"/>
      <c r="D561" s="160">
        <v>88316</v>
      </c>
      <c r="E561" s="165" t="s">
        <v>98</v>
      </c>
      <c r="F561" s="166" t="s">
        <v>878</v>
      </c>
      <c r="G561" s="165" t="s">
        <v>824</v>
      </c>
      <c r="H561" s="167">
        <v>160</v>
      </c>
      <c r="I561" s="165">
        <v>7.7900000000000009</v>
      </c>
      <c r="J561" s="165" t="s">
        <v>879</v>
      </c>
      <c r="K561" s="168">
        <f t="shared" si="0"/>
        <v>1246.4000000000001</v>
      </c>
      <c r="L561" s="168">
        <f t="shared" si="1"/>
        <v>2238.4</v>
      </c>
      <c r="M561" s="169">
        <f t="shared" si="2"/>
        <v>3484.8</v>
      </c>
    </row>
    <row r="562" spans="3:15">
      <c r="C562" s="158"/>
      <c r="D562" s="160">
        <v>90776</v>
      </c>
      <c r="E562" s="165" t="s">
        <v>98</v>
      </c>
      <c r="F562" s="166" t="s">
        <v>1093</v>
      </c>
      <c r="G562" s="165" t="s">
        <v>824</v>
      </c>
      <c r="H562" s="167">
        <v>160</v>
      </c>
      <c r="I562" s="165">
        <v>2.7300000000000004</v>
      </c>
      <c r="J562" s="165" t="s">
        <v>1094</v>
      </c>
      <c r="K562" s="168">
        <f t="shared" si="0"/>
        <v>436.80000000000007</v>
      </c>
      <c r="L562" s="168">
        <f t="shared" si="1"/>
        <v>3432</v>
      </c>
      <c r="M562" s="169">
        <f t="shared" si="2"/>
        <v>3868.8</v>
      </c>
    </row>
    <row r="563" spans="3:15">
      <c r="C563" s="158"/>
      <c r="D563" s="160">
        <v>10997</v>
      </c>
      <c r="E563" s="165" t="s">
        <v>98</v>
      </c>
      <c r="F563" s="166" t="s">
        <v>1245</v>
      </c>
      <c r="G563" s="165" t="s">
        <v>1068</v>
      </c>
      <c r="H563" s="167">
        <v>7.4288400000000001</v>
      </c>
      <c r="I563" s="165" t="s">
        <v>1246</v>
      </c>
      <c r="J563" s="165" t="s">
        <v>871</v>
      </c>
      <c r="K563" s="168">
        <f t="shared" si="0"/>
        <v>385.11106560000002</v>
      </c>
      <c r="L563" s="168">
        <f t="shared" si="1"/>
        <v>0</v>
      </c>
      <c r="M563" s="169">
        <f t="shared" si="2"/>
        <v>385.11106560000002</v>
      </c>
    </row>
    <row r="564" spans="3:15">
      <c r="C564" s="158"/>
      <c r="D564" s="160">
        <v>88240</v>
      </c>
      <c r="E564" s="165" t="s">
        <v>98</v>
      </c>
      <c r="F564" s="166" t="s">
        <v>1247</v>
      </c>
      <c r="G564" s="165" t="s">
        <v>824</v>
      </c>
      <c r="H564" s="167">
        <v>160</v>
      </c>
      <c r="I564" s="165">
        <v>6.7200000000000006</v>
      </c>
      <c r="J564" s="165" t="s">
        <v>1248</v>
      </c>
      <c r="K564" s="168">
        <f t="shared" si="0"/>
        <v>1075.2</v>
      </c>
      <c r="L564" s="168">
        <f t="shared" si="1"/>
        <v>2292.8000000000002</v>
      </c>
      <c r="M564" s="169">
        <f t="shared" si="2"/>
        <v>3368</v>
      </c>
    </row>
    <row r="565" spans="3:15">
      <c r="C565" s="158"/>
      <c r="D565" s="160">
        <v>88278</v>
      </c>
      <c r="E565" s="165" t="s">
        <v>98</v>
      </c>
      <c r="F565" s="166" t="s">
        <v>1249</v>
      </c>
      <c r="G565" s="165" t="s">
        <v>824</v>
      </c>
      <c r="H565" s="167">
        <v>160</v>
      </c>
      <c r="I565" s="165">
        <v>6.7200000000000024</v>
      </c>
      <c r="J565" s="165" t="s">
        <v>1250</v>
      </c>
      <c r="K565" s="168">
        <f t="shared" si="0"/>
        <v>1075.2000000000003</v>
      </c>
      <c r="L565" s="168">
        <f t="shared" si="1"/>
        <v>2718.3999999999996</v>
      </c>
      <c r="M565" s="169">
        <f t="shared" si="2"/>
        <v>3793.6</v>
      </c>
    </row>
    <row r="566" spans="3:15">
      <c r="C566" s="158"/>
      <c r="D566" s="160">
        <v>88317</v>
      </c>
      <c r="E566" s="165" t="s">
        <v>98</v>
      </c>
      <c r="F566" s="166" t="s">
        <v>1003</v>
      </c>
      <c r="G566" s="165" t="s">
        <v>824</v>
      </c>
      <c r="H566" s="167">
        <v>160</v>
      </c>
      <c r="I566" s="165">
        <v>8.870000000000001</v>
      </c>
      <c r="J566" s="165" t="s">
        <v>884</v>
      </c>
      <c r="K566" s="168">
        <f t="shared" si="0"/>
        <v>1419.2000000000003</v>
      </c>
      <c r="L566" s="168">
        <f t="shared" si="1"/>
        <v>3062.4</v>
      </c>
      <c r="M566" s="169">
        <f t="shared" si="2"/>
        <v>4481.6000000000004</v>
      </c>
    </row>
    <row r="567" spans="3:15" ht="25">
      <c r="C567" s="158"/>
      <c r="D567" s="160">
        <v>93287</v>
      </c>
      <c r="E567" s="165" t="s">
        <v>98</v>
      </c>
      <c r="F567" s="166" t="s">
        <v>1251</v>
      </c>
      <c r="G567" s="165" t="s">
        <v>1087</v>
      </c>
      <c r="H567" s="167">
        <v>12.588480000000001</v>
      </c>
      <c r="I567" s="165">
        <v>333.71999999999997</v>
      </c>
      <c r="J567" s="165" t="s">
        <v>1252</v>
      </c>
      <c r="K567" s="168">
        <f t="shared" si="0"/>
        <v>4201.0275455999999</v>
      </c>
      <c r="L567" s="168">
        <f t="shared" si="1"/>
        <v>277.7018688</v>
      </c>
      <c r="M567" s="169">
        <f t="shared" si="2"/>
        <v>4478.7294143999998</v>
      </c>
    </row>
    <row r="568" spans="3:15" ht="25">
      <c r="C568" s="158"/>
      <c r="D568" s="160">
        <v>93288</v>
      </c>
      <c r="E568" s="165" t="s">
        <v>98</v>
      </c>
      <c r="F568" s="166" t="s">
        <v>1253</v>
      </c>
      <c r="G568" s="165" t="s">
        <v>1090</v>
      </c>
      <c r="H568" s="167">
        <v>10.73127</v>
      </c>
      <c r="I568" s="165">
        <v>156.82999999999998</v>
      </c>
      <c r="J568" s="165" t="s">
        <v>1252</v>
      </c>
      <c r="K568" s="168">
        <f t="shared" si="0"/>
        <v>1682.9850740999998</v>
      </c>
      <c r="L568" s="168">
        <f t="shared" si="1"/>
        <v>236.7318162</v>
      </c>
      <c r="M568" s="169">
        <f t="shared" si="2"/>
        <v>1919.7168902999997</v>
      </c>
    </row>
    <row r="569" spans="3:15" ht="25">
      <c r="C569" s="158"/>
      <c r="D569" s="160">
        <v>100716</v>
      </c>
      <c r="E569" s="165" t="s">
        <v>98</v>
      </c>
      <c r="F569" s="166" t="s">
        <v>1254</v>
      </c>
      <c r="G569" s="165" t="s">
        <v>52</v>
      </c>
      <c r="H569" s="167">
        <v>2063.6290800000002</v>
      </c>
      <c r="I569" s="165">
        <v>24.05</v>
      </c>
      <c r="J569" s="165" t="s">
        <v>1255</v>
      </c>
      <c r="K569" s="168">
        <f t="shared" si="0"/>
        <v>49630.279374000005</v>
      </c>
      <c r="L569" s="168">
        <f t="shared" si="1"/>
        <v>5117.8001184000004</v>
      </c>
      <c r="M569" s="169">
        <f t="shared" si="2"/>
        <v>54748.079492400007</v>
      </c>
      <c r="O569" s="100" t="b">
        <f>OrçBaseCCBA!N359=OrçBaseCCBA!L359</f>
        <v>0</v>
      </c>
    </row>
    <row r="570" spans="3:15" ht="37.5">
      <c r="C570" s="158"/>
      <c r="D570" s="160">
        <v>100719</v>
      </c>
      <c r="E570" s="165" t="s">
        <v>98</v>
      </c>
      <c r="F570" s="166" t="s">
        <v>1042</v>
      </c>
      <c r="G570" s="165" t="s">
        <v>52</v>
      </c>
      <c r="H570" s="167">
        <v>2063.6290800000002</v>
      </c>
      <c r="I570" s="165">
        <v>10.32</v>
      </c>
      <c r="J570" s="165" t="s">
        <v>1043</v>
      </c>
      <c r="K570" s="168">
        <f t="shared" si="0"/>
        <v>21296.652105600002</v>
      </c>
      <c r="L570" s="168">
        <f t="shared" si="1"/>
        <v>2496.9911867999999</v>
      </c>
      <c r="M570" s="169">
        <f t="shared" si="2"/>
        <v>23793.643292400004</v>
      </c>
    </row>
    <row r="571" spans="3:15">
      <c r="C571" s="158"/>
      <c r="D571" s="8"/>
      <c r="E571" s="92"/>
      <c r="F571" s="8"/>
      <c r="G571" s="8"/>
      <c r="H571" s="8"/>
      <c r="I571" s="170" t="s">
        <v>820</v>
      </c>
      <c r="J571" s="8"/>
      <c r="K571" s="169">
        <f>SUM(K558:K570)</f>
        <v>539502.30866490013</v>
      </c>
      <c r="L571" s="169">
        <f>SUM(L558:L570)</f>
        <v>24935.624990199998</v>
      </c>
      <c r="M571" s="169">
        <f>SUM(M558:M570)</f>
        <v>564437.93365510006</v>
      </c>
    </row>
    <row r="572" spans="3:15">
      <c r="C572" s="158"/>
      <c r="D572" s="8"/>
      <c r="E572" s="92"/>
      <c r="F572" s="88"/>
      <c r="G572" s="8"/>
      <c r="H572" s="8"/>
      <c r="I572" s="8"/>
      <c r="J572" s="8"/>
      <c r="K572" s="8"/>
      <c r="L572" s="8"/>
      <c r="M572" s="8"/>
    </row>
    <row r="573" spans="3:15" ht="25">
      <c r="C573" s="89"/>
      <c r="D573" s="8"/>
      <c r="E573" s="92"/>
      <c r="F573" s="8"/>
      <c r="G573" s="161" t="s">
        <v>43</v>
      </c>
      <c r="H573" s="161" t="s">
        <v>806</v>
      </c>
      <c r="I573" s="161" t="s">
        <v>807</v>
      </c>
      <c r="J573" s="161" t="s">
        <v>808</v>
      </c>
      <c r="K573" s="161" t="s">
        <v>809</v>
      </c>
      <c r="L573" s="161" t="s">
        <v>810</v>
      </c>
      <c r="M573" s="162" t="s">
        <v>830</v>
      </c>
    </row>
    <row r="574" spans="3:15" ht="26">
      <c r="C574" s="89" t="s">
        <v>1240</v>
      </c>
      <c r="D574" s="163" t="s">
        <v>1233</v>
      </c>
      <c r="E574" s="159" t="s">
        <v>17</v>
      </c>
      <c r="F574" s="163" t="s">
        <v>1234</v>
      </c>
      <c r="G574" s="159" t="s">
        <v>43</v>
      </c>
      <c r="H574" s="8"/>
      <c r="I574" s="8"/>
      <c r="J574" s="164"/>
      <c r="K574" s="164">
        <f>K576</f>
        <v>0</v>
      </c>
      <c r="L574" s="164">
        <f>L576</f>
        <v>12000</v>
      </c>
      <c r="M574" s="164">
        <f>SUM(K574:L574)</f>
        <v>12000</v>
      </c>
    </row>
    <row r="575" spans="3:15" ht="37.5">
      <c r="C575" s="89"/>
      <c r="D575" s="160" t="s">
        <v>1241</v>
      </c>
      <c r="E575" s="165" t="s">
        <v>1256</v>
      </c>
      <c r="F575" s="166" t="s">
        <v>1257</v>
      </c>
      <c r="G575" s="165" t="s">
        <v>43</v>
      </c>
      <c r="H575" s="167">
        <v>1</v>
      </c>
      <c r="I575" s="165">
        <v>0</v>
      </c>
      <c r="J575" s="165">
        <v>12000</v>
      </c>
      <c r="K575" s="168">
        <f>IF(H575="",0,H575*I575)</f>
        <v>0</v>
      </c>
      <c r="L575" s="168">
        <f>H575*J575</f>
        <v>12000</v>
      </c>
      <c r="M575" s="169">
        <f>K575+L575</f>
        <v>12000</v>
      </c>
    </row>
    <row r="576" spans="3:15">
      <c r="C576" s="89"/>
      <c r="D576" s="8"/>
      <c r="E576" s="92"/>
      <c r="F576" s="8"/>
      <c r="G576" s="8"/>
      <c r="H576" s="8"/>
      <c r="I576" s="170" t="s">
        <v>820</v>
      </c>
      <c r="J576" s="8"/>
      <c r="K576" s="169">
        <f>SUM(K575:K575)</f>
        <v>0</v>
      </c>
      <c r="L576" s="169">
        <f>SUM(L575:L575)</f>
        <v>12000</v>
      </c>
      <c r="M576" s="169">
        <f>SUM(M575:M575)</f>
        <v>12000</v>
      </c>
    </row>
  </sheetData>
  <mergeCells count="1">
    <mergeCell ref="G12:H12"/>
  </mergeCells>
  <hyperlinks>
    <hyperlink ref="C18" location="'PREÇOS UNITÁRIOS'!B76" display="C04" xr:uid="{00000000-0004-0000-0200-000000000000}"/>
    <hyperlink ref="C24" location="'PREÇOS UNITÁRIOS'!B127" display="C55" xr:uid="{00000000-0004-0000-0200-000001000000}"/>
    <hyperlink ref="C32" location="'PREÇOS UNITÁRIOS'!B149" display="C77" xr:uid="{00000000-0004-0000-0200-000002000000}"/>
    <hyperlink ref="C37" location="'PREÇOS UNITÁRIOS'!B150" display="C78" xr:uid="{00000000-0004-0000-0200-000003000000}"/>
    <hyperlink ref="C42" location="'PREÇOS UNITÁRIOS'!B151" display="C79" xr:uid="{00000000-0004-0000-0200-000004000000}"/>
    <hyperlink ref="C48" location="'PREÇOS UNITÁRIOS'!B154" display="C82" xr:uid="{00000000-0004-0000-0200-000005000000}"/>
    <hyperlink ref="C55" location="'PREÇOS UNITÁRIOS'!B155" display="C83" xr:uid="{00000000-0004-0000-0200-000006000000}"/>
    <hyperlink ref="C60" location="'PREÇOS UNITÁRIOS'!B156" display="C84" xr:uid="{00000000-0004-0000-0200-000007000000}"/>
    <hyperlink ref="C65" location="'PREÇOS UNITÁRIOS'!B157" display="C85" xr:uid="{00000000-0004-0000-0200-000008000000}"/>
    <hyperlink ref="C75" location="'PREÇOS UNITÁRIOS'!B172" display="C100" xr:uid="{00000000-0004-0000-0200-000009000000}"/>
    <hyperlink ref="C80" location="'PREÇOS UNITÁRIOS'!B180" display="C108" xr:uid="{00000000-0004-0000-0200-00000A000000}"/>
    <hyperlink ref="C86" location="'PREÇOS UNITÁRIOS'!B218" display="C146" xr:uid="{00000000-0004-0000-0200-00000B000000}"/>
    <hyperlink ref="C94" location="'PREÇOS UNITÁRIOS'!B222" display="C150" xr:uid="{00000000-0004-0000-0200-00000C000000}"/>
    <hyperlink ref="C101" location="'PREÇOS UNITÁRIOS'!B230" display="C158" xr:uid="{00000000-0004-0000-0200-00000D000000}"/>
    <hyperlink ref="C110" location="'PREÇOS UNITÁRIOS'!B231" display="C159" xr:uid="{00000000-0004-0000-0200-00000E000000}"/>
    <hyperlink ref="C119" location="'PREÇOS UNITÁRIOS'!B237" display="C165" xr:uid="{00000000-0004-0000-0200-00000F000000}"/>
    <hyperlink ref="C126" location="'PREÇOS UNITÁRIOS'!B238" display="C166" xr:uid="{00000000-0004-0000-0200-000010000000}"/>
    <hyperlink ref="C131" location="'PREÇOS UNITÁRIOS'!B246" display="C174" xr:uid="{00000000-0004-0000-0200-000011000000}"/>
    <hyperlink ref="C138" location="'PREÇOS UNITÁRIOS'!B249" display="C177" xr:uid="{00000000-0004-0000-0200-000012000000}"/>
    <hyperlink ref="C151" location="'PREÇOS UNITÁRIOS'!B261" display="C189" xr:uid="{00000000-0004-0000-0200-000013000000}"/>
    <hyperlink ref="C160" location="'PREÇOS UNITÁRIOS'!B266" display="C194" xr:uid="{00000000-0004-0000-0200-000014000000}"/>
    <hyperlink ref="C164" location="'PREÇOS UNITÁRIOS'!B274" display="C202" xr:uid="{00000000-0004-0000-0200-000015000000}"/>
    <hyperlink ref="C172" location="'PREÇOS UNITÁRIOS'!B276" display="C204" xr:uid="{00000000-0004-0000-0200-000016000000}"/>
    <hyperlink ref="C179" location="'PREÇOS UNITÁRIOS'!B308" display="C236" xr:uid="{00000000-0004-0000-0200-000017000000}"/>
  </hyperlinks>
  <pageMargins left="0.511811024" right="0.511811024" top="0.78740157499999996" bottom="0.78740157499999996" header="0.31496062000000002" footer="0.31496062000000002"/>
  <headerFooter>
    <oddHeader>&amp;R&amp;"Calibri"&amp;12&amp;K000000 #SIGILOSA&amp;1#_x000D_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6636C86739BF04C83832D23717093D7" ma:contentTypeVersion="20" ma:contentTypeDescription="Crie um novo documento." ma:contentTypeScope="" ma:versionID="6840bfd462cb715d85502b9ae1296f88">
  <xsd:schema xmlns:xsd="http://www.w3.org/2001/XMLSchema" xmlns:xs="http://www.w3.org/2001/XMLSchema" xmlns:p="http://schemas.microsoft.com/office/2006/metadata/properties" xmlns:ns2="79210fad-a376-40a5-8bac-6aed6b12b225" xmlns:ns3="f4335c42-f9fe-4e09-82f5-521bd8ecf312" targetNamespace="http://schemas.microsoft.com/office/2006/metadata/properties" ma:root="true" ma:fieldsID="bec3ba1cc8aea93ac8bc06acec3f1fe0" ns2:_="" ns3:_="">
    <xsd:import namespace="79210fad-a376-40a5-8bac-6aed6b12b225"/>
    <xsd:import namespace="f4335c42-f9fe-4e09-82f5-521bd8ecf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test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_Flow_SignoffStatu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210fad-a376-40a5-8bac-6aed6b12b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e" ma:index="20" nillable="true" ma:displayName="teste" ma:format="Image" ma:internalName="test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1e20bfe5-fa4f-428b-862b-d85592644b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35c42-f9fe-4e09-82f5-521bd8ecf31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d5e7643-197d-4acc-9e98-564b66096785}" ma:internalName="TaxCatchAll" ma:showField="CatchAllData" ma:web="f4335c42-f9fe-4e09-82f5-521bd8ecf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e xmlns="79210fad-a376-40a5-8bac-6aed6b12b225">
      <Url xsi:nil="true"/>
      <Description xsi:nil="true"/>
    </teste>
    <_Flow_SignoffStatus xmlns="79210fad-a376-40a5-8bac-6aed6b12b225" xsi:nil="true"/>
    <lcf76f155ced4ddcb4097134ff3c332f xmlns="79210fad-a376-40a5-8bac-6aed6b12b225">
      <Terms xmlns="http://schemas.microsoft.com/office/infopath/2007/PartnerControls"/>
    </lcf76f155ced4ddcb4097134ff3c332f>
    <TaxCatchAll xmlns="f4335c42-f9fe-4e09-82f5-521bd8ecf312" xsi:nil="true"/>
  </documentManagement>
</p:properties>
</file>

<file path=customXml/itemProps1.xml><?xml version="1.0" encoding="utf-8"?>
<ds:datastoreItem xmlns:ds="http://schemas.openxmlformats.org/officeDocument/2006/customXml" ds:itemID="{9AE3EE85-11CA-4B8D-A067-1CD938E34E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63CF9D-9687-4364-BB5D-3E0335BBA6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210fad-a376-40a5-8bac-6aed6b12b225"/>
    <ds:schemaRef ds:uri="f4335c42-f9fe-4e09-82f5-521bd8ecf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846DCA-9390-4425-967F-E5C150ECB9A3}">
  <ds:schemaRefs>
    <ds:schemaRef ds:uri="http://schemas.microsoft.com/office/2006/metadata/properties"/>
    <ds:schemaRef ds:uri="http://schemas.microsoft.com/office/infopath/2007/PartnerControls"/>
    <ds:schemaRef ds:uri="79210fad-a376-40a5-8bac-6aed6b12b225"/>
    <ds:schemaRef ds:uri="f4335c42-f9fe-4e09-82f5-521bd8ecf31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OrçBaseCCBA</vt:lpstr>
      <vt:lpstr>OrçSimplificado</vt:lpstr>
      <vt:lpstr>ComposiçãoBasa</vt:lpstr>
      <vt:lpstr>OrçBaseCCBA!Area_de_impressao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5750</dc:creator>
  <cp:lastModifiedBy>Michelle Teixeira de Sousa</cp:lastModifiedBy>
  <cp:lastPrinted>2024-12-24T12:04:12Z</cp:lastPrinted>
  <dcterms:created xsi:type="dcterms:W3CDTF">2024-08-12T16:35:06Z</dcterms:created>
  <dcterms:modified xsi:type="dcterms:W3CDTF">2024-12-24T12:30:24Z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7fe61f1-65ab-40ac-867b-9ab75e936a28_Enabled">
    <vt:lpwstr>true</vt:lpwstr>
  </property>
  <property fmtid="{D5CDD505-2E9C-101B-9397-08002B2CF9AE}" pid="3" name="MSIP_Label_27fe61f1-65ab-40ac-867b-9ab75e936a28_SetDate">
    <vt:lpwstr>2024-11-11T18:37:35Z</vt:lpwstr>
  </property>
  <property fmtid="{D5CDD505-2E9C-101B-9397-08002B2CF9AE}" pid="4" name="MSIP_Label_27fe61f1-65ab-40ac-867b-9ab75e936a28_Method">
    <vt:lpwstr>Privileged</vt:lpwstr>
  </property>
  <property fmtid="{D5CDD505-2E9C-101B-9397-08002B2CF9AE}" pid="5" name="MSIP_Label_27fe61f1-65ab-40ac-867b-9ab75e936a28_Name">
    <vt:lpwstr>CLASSIFICAÇÃO SIGILOSA</vt:lpwstr>
  </property>
  <property fmtid="{D5CDD505-2E9C-101B-9397-08002B2CF9AE}" pid="6" name="MSIP_Label_27fe61f1-65ab-40ac-867b-9ab75e936a28_SiteId">
    <vt:lpwstr>ec8a6a0a-d9e4-4c1e-b499-6b85ac95eddf</vt:lpwstr>
  </property>
  <property fmtid="{D5CDD505-2E9C-101B-9397-08002B2CF9AE}" pid="7" name="MSIP_Label_27fe61f1-65ab-40ac-867b-9ab75e936a28_ActionId">
    <vt:lpwstr>974baf67-793d-40ff-8f26-7c1258e562a3</vt:lpwstr>
  </property>
  <property fmtid="{D5CDD505-2E9C-101B-9397-08002B2CF9AE}" pid="8" name="MSIP_Label_27fe61f1-65ab-40ac-867b-9ab75e936a28_ContentBits">
    <vt:lpwstr>1</vt:lpwstr>
  </property>
  <property fmtid="{D5CDD505-2E9C-101B-9397-08002B2CF9AE}" pid="9" name="ContentTypeId">
    <vt:lpwstr>0x010100E6636C86739BF04C83832D23717093D7</vt:lpwstr>
  </property>
  <property fmtid="{D5CDD505-2E9C-101B-9397-08002B2CF9AE}" pid="10" name="MediaServiceImageTags">
    <vt:lpwstr/>
  </property>
</Properties>
</file>